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rte\Downloads\Telegram Desktop\"/>
    </mc:Choice>
  </mc:AlternateContent>
  <xr:revisionPtr revIDLastSave="0" documentId="13_ncr:1_{BD86237F-54EB-4F3E-8BFF-A2FF5390B145}" xr6:coauthVersionLast="47" xr6:coauthVersionMax="47" xr10:uidLastSave="{00000000-0000-0000-0000-000000000000}"/>
  <bookViews>
    <workbookView xWindow="-110" yWindow="-110" windowWidth="25820" windowHeight="13900" xr2:uid="{4DD12C72-3403-4B0C-9043-6484EA4C965C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I23" i="1"/>
  <c r="I22" i="1"/>
  <c r="I20" i="1"/>
  <c r="I19" i="1"/>
  <c r="I18" i="1"/>
  <c r="I17" i="1"/>
  <c r="I16" i="1"/>
  <c r="I15" i="1"/>
  <c r="I30" i="1"/>
  <c r="I29" i="1"/>
  <c r="I28" i="1"/>
  <c r="I27" i="1"/>
  <c r="I26" i="1"/>
  <c r="I25" i="1"/>
  <c r="K9" i="1"/>
  <c r="L13" i="1"/>
  <c r="G4" i="1"/>
  <c r="I8" i="1"/>
  <c r="I12" i="1"/>
  <c r="I14" i="1"/>
</calcChain>
</file>

<file path=xl/sharedStrings.xml><?xml version="1.0" encoding="utf-8"?>
<sst xmlns="http://schemas.openxmlformats.org/spreadsheetml/2006/main" count="101" uniqueCount="75">
  <si>
    <t>ВБР</t>
  </si>
  <si>
    <t>Кета</t>
  </si>
  <si>
    <t>Нерка</t>
  </si>
  <si>
    <t>п/б/г</t>
  </si>
  <si>
    <t>Склад</t>
  </si>
  <si>
    <t>Вид</t>
  </si>
  <si>
    <t>Тип</t>
  </si>
  <si>
    <t>Наименование</t>
  </si>
  <si>
    <t>Спецификация</t>
  </si>
  <si>
    <t>ООО "Витязь Авто"</t>
  </si>
  <si>
    <t>Цена с НДС, ПРР не включены в стоимость</t>
  </si>
  <si>
    <t>Вес места, кг</t>
  </si>
  <si>
    <t>Цена, руб кг</t>
  </si>
  <si>
    <t>Нетто, кг</t>
  </si>
  <si>
    <t>Мест, шт</t>
  </si>
  <si>
    <t>в/у</t>
  </si>
  <si>
    <t>IQF</t>
  </si>
  <si>
    <t>стейки</t>
  </si>
  <si>
    <t>средние и малые</t>
  </si>
  <si>
    <t>телефон для связи +7 917 506 02 13 Шелест Матвей</t>
  </si>
  <si>
    <t>заявки на почту nerka@va-fish.ru</t>
  </si>
  <si>
    <t>акутально на</t>
  </si>
  <si>
    <t>г.Владивосток</t>
  </si>
  <si>
    <t>АО Далькомхолод</t>
  </si>
  <si>
    <t>Нерка п/б/г штучная заморозка 64 M</t>
  </si>
  <si>
    <t>Нерка стейк вакуумная упаковка</t>
  </si>
  <si>
    <t>Кета стейк вакуумная упаковка XL</t>
  </si>
  <si>
    <t>огромные стейки</t>
  </si>
  <si>
    <t>1,8-2,7 кг</t>
  </si>
  <si>
    <t>копченая рыба</t>
  </si>
  <si>
    <t>соленая рыба</t>
  </si>
  <si>
    <t>ломтики премиальные</t>
  </si>
  <si>
    <t>Нерка ломтики п/к вакуумная упаковка</t>
  </si>
  <si>
    <t>упаковка 200гр</t>
  </si>
  <si>
    <t>упаковка 250гр, интерливд</t>
  </si>
  <si>
    <t>Нерка ломтики м/с вакуумная упаковка</t>
  </si>
  <si>
    <t>упаковка 300гр</t>
  </si>
  <si>
    <t>блочная заморозка</t>
  </si>
  <si>
    <t>Кета п/б/г блочная заморозка</t>
  </si>
  <si>
    <t>нерестовые изм.</t>
  </si>
  <si>
    <t>Старомихайловский</t>
  </si>
  <si>
    <t>Нерка п/б/г вакуумная упаковка</t>
  </si>
  <si>
    <t>менее 800гр</t>
  </si>
  <si>
    <t>РПК</t>
  </si>
  <si>
    <t>Калужская обл</t>
  </si>
  <si>
    <t>Нерка п/б/г штучная заморозка 62, 1/25 L</t>
  </si>
  <si>
    <t>2,7 кг +</t>
  </si>
  <si>
    <t>д. Ивакино</t>
  </si>
  <si>
    <t>Нерка п/б/г штучная заморозка 62, 1/26 L</t>
  </si>
  <si>
    <t>Нерка п/б/г штучная заморозка 65, 1/25 L</t>
  </si>
  <si>
    <t>Нерка п/б/г штучная заморозка 65, 1/26 L</t>
  </si>
  <si>
    <t>Нерка стейк вакуумная упаковка (эконом)</t>
  </si>
  <si>
    <t>фарш</t>
  </si>
  <si>
    <t>блок-лайнер</t>
  </si>
  <si>
    <t>Нерка фарш блок-лайнер 1кг</t>
  </si>
  <si>
    <t>коробочка по 1кг</t>
  </si>
  <si>
    <t>филе</t>
  </si>
  <si>
    <t>Нерка филе штучная заморозка под вакуумом</t>
  </si>
  <si>
    <t>более 470гр</t>
  </si>
  <si>
    <t>Нерка филе штучная заморозка под вакуумом S</t>
  </si>
  <si>
    <t>менее 470гр</t>
  </si>
  <si>
    <t>Кижуч</t>
  </si>
  <si>
    <t>Кижуч филе вакуумная упаковка</t>
  </si>
  <si>
    <t>не калибр.</t>
  </si>
  <si>
    <t>Кета филе вакуумная упаковка</t>
  </si>
  <si>
    <t>Горбуша</t>
  </si>
  <si>
    <t>Горбуша филе блок-лайнер 1 кг</t>
  </si>
  <si>
    <t>180-200гр</t>
  </si>
  <si>
    <t>Горбуша филе глазурь шт в/у S 2х</t>
  </si>
  <si>
    <t>менее 300гр</t>
  </si>
  <si>
    <t>Горбуша филе без глазури шт в/у S 2х</t>
  </si>
  <si>
    <t>Горбуша филе штучная заморозка под вакуумом</t>
  </si>
  <si>
    <t>более 300гр</t>
  </si>
  <si>
    <t>малые</t>
  </si>
  <si>
    <t>средние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</si>
</sst>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\ &quot;₽&quot;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4"/>
      <color theme="1"/>
      <name val="Aptos Display"/>
      <family val="2"/>
      <charset val="204"/>
      <scheme val="major"/>
    </font>
    <font>
      <b/>
      <i/>
      <sz val="14"/>
      <color theme="1"/>
      <name val="Aptos Display"/>
      <family val="2"/>
      <scheme val="major"/>
    </font>
    <font>
      <sz val="14"/>
      <color theme="1"/>
      <name val="Aptos Narrow"/>
      <family val="2"/>
      <charset val="204"/>
      <scheme val="minor"/>
    </font>
    <font>
      <sz val="14"/>
      <color theme="1"/>
      <name val="Aptos Display"/>
      <family val="2"/>
      <charset val="204"/>
      <scheme val="major"/>
    </font>
    <font>
      <sz val="14"/>
      <color theme="1"/>
      <name val="Aptos Narrow"/>
      <family val="2"/>
      <scheme val="minor"/>
    </font>
    <font>
      <i/>
      <sz val="14"/>
      <color theme="1"/>
      <name val="Aptos Display"/>
      <family val="2"/>
      <charset val="204"/>
      <scheme val="major"/>
    </font>
    <font>
      <b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14" fontId="3" fillId="2" borderId="0" xfId="0" applyNumberFormat="1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4" fillId="0" borderId="0" xfId="0" applyFont="1"/>
    <xf numFmtId="0" fontId="8" fillId="2" borderId="0" xfId="0" applyFont="1" applyFill="1"/>
    <xf numFmtId="0" fontId="8" fillId="2" borderId="1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/>
    </xf>
    <xf numFmtId="0" fontId="9" fillId="2" borderId="3" xfId="0" applyFont="1" applyFill="1" applyBorder="1" applyAlignment="1">
      <alignment horizontal="right" vertical="top"/>
    </xf>
    <xf numFmtId="164" fontId="9" fillId="2" borderId="2" xfId="1" applyNumberFormat="1" applyFont="1" applyFill="1" applyBorder="1" applyAlignment="1">
      <alignment horizontal="right" vertical="top"/>
    </xf>
    <xf numFmtId="164" fontId="9" fillId="2" borderId="4" xfId="1" applyNumberFormat="1" applyFont="1" applyFill="1" applyBorder="1" applyAlignment="1">
      <alignment horizontal="right" vertical="top"/>
    </xf>
    <xf numFmtId="0" fontId="8" fillId="2" borderId="8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0" fontId="8" fillId="2" borderId="10" xfId="0" applyFont="1" applyFill="1" applyBorder="1" applyAlignment="1">
      <alignment vertical="top"/>
    </xf>
    <xf numFmtId="0" fontId="6" fillId="3" borderId="11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right" vertical="top" wrapText="1"/>
    </xf>
    <xf numFmtId="0" fontId="6" fillId="3" borderId="6" xfId="0" applyFont="1" applyFill="1" applyBorder="1" applyAlignment="1">
      <alignment horizontal="right" vertical="top" wrapText="1"/>
    </xf>
    <xf numFmtId="0" fontId="8" fillId="2" borderId="12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10" fillId="2" borderId="12" xfId="0" applyFont="1" applyFill="1" applyBorder="1" applyAlignment="1">
      <alignment vertical="top"/>
    </xf>
    <xf numFmtId="0" fontId="8" fillId="2" borderId="13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9" fillId="2" borderId="14" xfId="0" applyFont="1" applyFill="1" applyBorder="1" applyAlignment="1">
      <alignment vertical="top"/>
    </xf>
    <xf numFmtId="0" fontId="10" fillId="2" borderId="14" xfId="0" applyFont="1" applyFill="1" applyBorder="1" applyAlignment="1">
      <alignment vertical="top"/>
    </xf>
    <xf numFmtId="0" fontId="9" fillId="2" borderId="14" xfId="0" applyFont="1" applyFill="1" applyBorder="1" applyAlignment="1">
      <alignment horizontal="right" vertical="top"/>
    </xf>
    <xf numFmtId="164" fontId="9" fillId="2" borderId="15" xfId="1" applyNumberFormat="1" applyFont="1" applyFill="1" applyBorder="1" applyAlignment="1">
      <alignment horizontal="right" vertical="top"/>
    </xf>
    <xf numFmtId="0" fontId="8" fillId="2" borderId="16" xfId="0" applyFont="1" applyFill="1" applyBorder="1" applyAlignment="1">
      <alignment vertical="top"/>
    </xf>
    <xf numFmtId="164" fontId="9" fillId="2" borderId="17" xfId="1" applyNumberFormat="1" applyFont="1" applyFill="1" applyBorder="1" applyAlignment="1">
      <alignment horizontal="right" vertical="top"/>
    </xf>
    <xf numFmtId="0" fontId="8" fillId="2" borderId="18" xfId="0" applyFont="1" applyFill="1" applyBorder="1" applyAlignment="1">
      <alignment vertical="top"/>
    </xf>
    <xf numFmtId="0" fontId="8" fillId="2" borderId="19" xfId="0" applyFont="1" applyFill="1" applyBorder="1" applyAlignment="1">
      <alignment vertical="top"/>
    </xf>
    <xf numFmtId="0" fontId="6" fillId="2" borderId="19" xfId="0" applyFont="1" applyFill="1" applyBorder="1" applyAlignment="1">
      <alignment vertical="top"/>
    </xf>
    <xf numFmtId="0" fontId="9" fillId="2" borderId="19" xfId="0" applyFont="1" applyFill="1" applyBorder="1" applyAlignment="1">
      <alignment vertical="top"/>
    </xf>
    <xf numFmtId="0" fontId="10" fillId="2" borderId="19" xfId="0" applyFont="1" applyFill="1" applyBorder="1" applyAlignment="1">
      <alignment vertical="top"/>
    </xf>
    <xf numFmtId="0" fontId="9" fillId="2" borderId="19" xfId="0" applyFont="1" applyFill="1" applyBorder="1" applyAlignment="1">
      <alignment horizontal="right" vertical="top"/>
    </xf>
    <xf numFmtId="164" fontId="9" fillId="2" borderId="20" xfId="1" applyNumberFormat="1" applyFont="1" applyFill="1" applyBorder="1" applyAlignment="1">
      <alignment horizontal="right" vertical="top"/>
    </xf>
    <xf numFmtId="0" fontId="8" fillId="2" borderId="21" xfId="0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10" fillId="2" borderId="22" xfId="0" applyFont="1" applyFill="1" applyBorder="1" applyAlignment="1">
      <alignment vertical="top"/>
    </xf>
    <xf numFmtId="0" fontId="8" fillId="2" borderId="23" xfId="0" applyFont="1" applyFill="1" applyBorder="1" applyAlignment="1">
      <alignment vertical="top"/>
    </xf>
    <xf numFmtId="0" fontId="8" fillId="2" borderId="24" xfId="0" applyFont="1" applyFill="1" applyBorder="1" applyAlignment="1">
      <alignment vertical="top"/>
    </xf>
    <xf numFmtId="0" fontId="9" fillId="2" borderId="24" xfId="0" applyFont="1" applyFill="1" applyBorder="1" applyAlignment="1">
      <alignment vertical="top"/>
    </xf>
    <xf numFmtId="0" fontId="10" fillId="2" borderId="24" xfId="0" applyFont="1" applyFill="1" applyBorder="1" applyAlignment="1">
      <alignment vertical="top"/>
    </xf>
    <xf numFmtId="0" fontId="9" fillId="2" borderId="24" xfId="0" applyFont="1" applyFill="1" applyBorder="1" applyAlignment="1">
      <alignment horizontal="right" vertical="top"/>
    </xf>
    <xf numFmtId="164" fontId="9" fillId="2" borderId="25" xfId="1" applyNumberFormat="1" applyFont="1" applyFill="1" applyBorder="1" applyAlignment="1">
      <alignment horizontal="right" vertical="top"/>
    </xf>
    <xf numFmtId="0" fontId="8" fillId="2" borderId="26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9" fillId="2" borderId="0" xfId="0" applyFont="1" applyFill="1" applyAlignment="1">
      <alignment horizontal="right" vertical="top"/>
    </xf>
    <xf numFmtId="0" fontId="8" fillId="2" borderId="0" xfId="0" applyFont="1" applyFill="1" applyAlignment="1">
      <alignment vertical="top"/>
    </xf>
    <xf numFmtId="1" fontId="9" fillId="2" borderId="0" xfId="1" applyNumberFormat="1" applyFont="1" applyFill="1" applyBorder="1" applyAlignment="1">
      <alignment horizontal="right" vertical="top"/>
    </xf>
    <xf numFmtId="1" fontId="9" fillId="2" borderId="3" xfId="1" applyNumberFormat="1" applyFont="1" applyFill="1" applyBorder="1" applyAlignment="1">
      <alignment horizontal="right" vertical="top"/>
    </xf>
    <xf numFmtId="1" fontId="9" fillId="2" borderId="14" xfId="1" applyNumberFormat="1" applyFont="1" applyFill="1" applyBorder="1" applyAlignment="1">
      <alignment horizontal="right" vertical="top"/>
    </xf>
    <xf numFmtId="1" fontId="9" fillId="2" borderId="12" xfId="1" applyNumberFormat="1" applyFont="1" applyFill="1" applyBorder="1" applyAlignment="1">
      <alignment horizontal="right" vertical="top"/>
    </xf>
    <xf numFmtId="1" fontId="9" fillId="2" borderId="19" xfId="1" applyNumberFormat="1" applyFont="1" applyFill="1" applyBorder="1" applyAlignment="1">
      <alignment horizontal="right" vertical="top"/>
    </xf>
    <xf numFmtId="1" fontId="9" fillId="2" borderId="24" xfId="1" applyNumberFormat="1" applyFont="1" applyFill="1" applyBorder="1" applyAlignment="1">
      <alignment horizontal="right" vertical="top"/>
    </xf>
    <xf numFmtId="43" fontId="10" fillId="2" borderId="1" xfId="1" applyFont="1" applyFill="1" applyBorder="1" applyAlignment="1">
      <alignment horizontal="right" vertical="top"/>
    </xf>
    <xf numFmtId="43" fontId="10" fillId="2" borderId="0" xfId="1" applyFont="1" applyFill="1" applyBorder="1" applyAlignment="1">
      <alignment horizontal="right" vertical="top"/>
    </xf>
    <xf numFmtId="43" fontId="10" fillId="2" borderId="3" xfId="1" applyFont="1" applyFill="1" applyBorder="1" applyAlignment="1">
      <alignment horizontal="right" vertical="top"/>
    </xf>
    <xf numFmtId="43" fontId="10" fillId="2" borderId="14" xfId="1" applyFont="1" applyFill="1" applyBorder="1" applyAlignment="1">
      <alignment horizontal="right" vertical="top"/>
    </xf>
    <xf numFmtId="43" fontId="10" fillId="2" borderId="12" xfId="1" applyFont="1" applyFill="1" applyBorder="1" applyAlignment="1">
      <alignment horizontal="right" vertical="top"/>
    </xf>
    <xf numFmtId="43" fontId="10" fillId="2" borderId="19" xfId="1" applyFont="1" applyFill="1" applyBorder="1" applyAlignment="1">
      <alignment horizontal="right" vertical="top"/>
    </xf>
    <xf numFmtId="43" fontId="10" fillId="2" borderId="24" xfId="1" applyFont="1" applyFill="1" applyBorder="1" applyAlignment="1">
      <alignment horizontal="right" vertical="top"/>
    </xf>
    <xf numFmtId="165" fontId="0" fillId="2" borderId="0" xfId="0" applyNumberFormat="1" applyFill="1"/>
  </cellXfs>
  <cellStyles count="2">
    <cellStyle name="Обычный" xfId="0" builtinId="0"/>
    <cellStyle name="Финансовый" xfId="1" builtinId="3"/>
  </cellStyles>
  <dxfs count="14">
    <dxf>
      <font>
        <i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_-* #,##0_-;\-* #,##0_-;_-* &quot;-&quot;??_-;_-@_-"/>
      <fill>
        <patternFill>
          <bgColor theme="0"/>
        </patternFill>
      </fill>
      <alignment horizontal="right" vertical="top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" formatCode="0"/>
      <fill>
        <patternFill>
          <bgColor theme="0"/>
        </patternFill>
      </fill>
      <alignment horizontal="right" vertical="top" textRotation="0" wrapText="0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5" formatCode="_-* #,##0.00_-;\-* #,##0.00_-;_-* &quot;-&quot;??_-;_-@_-"/>
      <fill>
        <patternFill>
          <bgColor theme="0"/>
        </patternFill>
      </fill>
      <alignment horizontal="right" vertical="top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>
          <bgColor theme="0"/>
        </patternFill>
      </fill>
      <alignment horizontal="right" vertical="top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>
          <bgColor theme="0"/>
        </patternFill>
      </fill>
      <alignment horizontal="general" vertical="top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>
          <bgColor theme="0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>
          <bgColor theme="0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>
          <bgColor theme="0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>
          <bgColor theme="0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>
          <bgColor theme="0"/>
        </patternFill>
      </fill>
      <alignment horizontal="general" vertical="top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12700</xdr:rowOff>
    </xdr:from>
    <xdr:to>
      <xdr:col>1</xdr:col>
      <xdr:colOff>501650</xdr:colOff>
      <xdr:row>8</xdr:row>
      <xdr:rowOff>97118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FA64F44-43C2-2B1A-2630-A299727B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6850"/>
          <a:ext cx="990600" cy="1409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A488BA-F87B-458B-A9C8-BF20294E9AC5}" name="Таблица1" displayName="Таблица1" ref="C7:L14" totalsRowShown="0" headerRowDxfId="13" dataDxfId="11" headerRowBorderDxfId="12" tableBorderDxfId="10">
  <autoFilter ref="C7:L14" xr:uid="{DAA488BA-F87B-458B-A9C8-BF20294E9AC5}"/>
  <tableColumns count="10">
    <tableColumn id="1" xr3:uid="{4AE649EF-FED3-48FA-8CCE-2AEC01D2A6FA}" name="Склад" dataDxfId="9"/>
    <tableColumn id="2" xr3:uid="{655F7C8E-432D-4436-9B2C-B87A1EE13FCF}" name="ВБР" dataDxfId="8"/>
    <tableColumn id="3" xr3:uid="{7F2E1515-89C5-4331-A503-34DEC720EA87}" name="Вид" dataDxfId="7"/>
    <tableColumn id="4" xr3:uid="{6E508539-55BF-4B58-B879-52BB119F36F1}" name="Тип" dataDxfId="6"/>
    <tableColumn id="5" xr3:uid="{D4C98474-B72E-429A-91C5-CA96111CB6DC}" name="Наименование" dataDxfId="5"/>
    <tableColumn id="6" xr3:uid="{32513876-0883-4B2C-A62C-BCB7DCB2AEA5}" name="Спецификация" dataDxfId="4"/>
    <tableColumn id="7" xr3:uid="{8CA9092F-56EE-4024-A939-285DA7C7C289}" name="Вес места, кг" dataDxfId="3">
      <calculatedColumnFormula>Таблица1[[#This Row],[Нетто, кг]]/Таблица1[[#This Row],[Мест, шт]]</calculatedColumnFormula>
    </tableColumn>
    <tableColumn id="10" xr3:uid="{6F2A314C-D5D4-4268-81C9-CABBF42794DA}" name="Цена, руб кг" dataDxfId="2" dataCellStyle="Финансовый"/>
    <tableColumn id="8" xr3:uid="{716F00E7-401E-46E2-86EB-3036EFEE2B57}" name="Нетто, кг" dataDxfId="1" dataCellStyle="Финансовый"/>
    <tableColumn id="9" xr3:uid="{5616C8C9-A027-4419-BE12-29888EF73C09}" name="Мест, шт" dataDxfId="0" dataCellStyle="Финансовый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814C-323E-404B-A7EC-3343D5C1A761}">
  <sheetPr>
    <pageSetUpPr fitToPage="1"/>
  </sheetPr>
  <dimension ref="A1:O32"/>
  <sheetViews>
    <sheetView tabSelected="1" topLeftCell="A5" zoomScale="70" zoomScaleNormal="70" workbookViewId="0">
      <selection activeCell="O18" sqref="O18"/>
    </sheetView>
  </sheetViews>
  <sheetFormatPr defaultColWidth="0" defaultRowHeight="14.5" zeroHeight="1" x14ac:dyDescent="0.35"/>
  <cols>
    <col min="1" max="2" width="11.36328125" customWidth="1"/>
    <col min="3" max="3" width="24.7265625" customWidth="1"/>
    <col min="4" max="4" width="10.453125" bestFit="1" customWidth="1"/>
    <col min="5" max="5" width="19.1796875" customWidth="1"/>
    <col min="6" max="6" width="26.54296875" customWidth="1"/>
    <col min="7" max="7" width="59.1796875" customWidth="1"/>
    <col min="8" max="8" width="33.453125" customWidth="1"/>
    <col min="9" max="9" width="15.36328125" bestFit="1" customWidth="1"/>
    <col min="10" max="10" width="14.26953125" bestFit="1" customWidth="1"/>
    <col min="11" max="11" width="13.6328125" bestFit="1" customWidth="1"/>
    <col min="12" max="12" width="10.7265625" bestFit="1" customWidth="1"/>
    <col min="13" max="13" width="16.26953125" customWidth="1"/>
    <col min="14" max="15" width="8.7265625" customWidth="1"/>
    <col min="16" max="16384" width="8.7265625" hidden="1"/>
  </cols>
  <sheetData>
    <row r="1" spans="1:1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.5" x14ac:dyDescent="0.45">
      <c r="A2" s="1"/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</row>
    <row r="3" spans="1:15" ht="18.5" x14ac:dyDescent="0.4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1"/>
      <c r="N3" s="1"/>
      <c r="O3" s="1"/>
    </row>
    <row r="4" spans="1:15" ht="18.5" x14ac:dyDescent="0.45">
      <c r="A4" s="1"/>
      <c r="B4" s="1"/>
      <c r="C4" s="2" t="s">
        <v>9</v>
      </c>
      <c r="D4" s="5"/>
      <c r="E4" s="3"/>
      <c r="F4" s="3" t="s">
        <v>21</v>
      </c>
      <c r="G4" s="6">
        <f ca="1">TODAY()</f>
        <v>46069</v>
      </c>
      <c r="H4" s="7"/>
      <c r="I4" s="7"/>
      <c r="J4" s="7"/>
      <c r="K4" s="7"/>
      <c r="L4" s="7"/>
      <c r="M4" s="1"/>
      <c r="N4" s="1"/>
      <c r="O4" s="1"/>
    </row>
    <row r="5" spans="1:15" ht="18.5" x14ac:dyDescent="0.45">
      <c r="A5" s="1"/>
      <c r="B5" s="1"/>
      <c r="C5" s="8" t="s">
        <v>10</v>
      </c>
      <c r="D5" s="5"/>
      <c r="E5" s="5"/>
      <c r="F5" s="9"/>
      <c r="G5" s="10" t="s">
        <v>19</v>
      </c>
      <c r="H5" s="10" t="s">
        <v>20</v>
      </c>
      <c r="I5" s="4"/>
      <c r="J5" s="7"/>
      <c r="K5" s="7"/>
      <c r="L5" s="7"/>
      <c r="M5" s="1"/>
      <c r="N5" s="1"/>
      <c r="O5" s="1"/>
    </row>
    <row r="6" spans="1:15" ht="19" thickBot="1" x14ac:dyDescent="0.5">
      <c r="A6" s="1"/>
      <c r="B6" s="1"/>
      <c r="C6" s="7"/>
      <c r="D6" s="7"/>
      <c r="E6" s="7"/>
      <c r="F6" s="7"/>
      <c r="G6" s="7"/>
      <c r="H6" s="7"/>
      <c r="I6" s="7"/>
      <c r="J6" s="7"/>
      <c r="K6" s="7"/>
      <c r="L6" s="7"/>
      <c r="M6" s="1"/>
      <c r="N6" s="1"/>
      <c r="O6" s="1"/>
    </row>
    <row r="7" spans="1:15" ht="30.5" customHeight="1" thickBot="1" x14ac:dyDescent="0.4">
      <c r="A7" s="1"/>
      <c r="B7" s="1"/>
      <c r="C7" s="22" t="s">
        <v>4</v>
      </c>
      <c r="D7" s="23" t="s">
        <v>0</v>
      </c>
      <c r="E7" s="23" t="s">
        <v>5</v>
      </c>
      <c r="F7" s="23" t="s">
        <v>6</v>
      </c>
      <c r="G7" s="23" t="s">
        <v>7</v>
      </c>
      <c r="H7" s="23" t="s">
        <v>8</v>
      </c>
      <c r="I7" s="24" t="s">
        <v>11</v>
      </c>
      <c r="J7" s="24" t="s">
        <v>12</v>
      </c>
      <c r="K7" s="24" t="s">
        <v>13</v>
      </c>
      <c r="L7" s="25" t="s">
        <v>14</v>
      </c>
      <c r="M7" s="1"/>
      <c r="N7" s="1"/>
      <c r="O7" s="1"/>
    </row>
    <row r="8" spans="1:15" ht="18.5" x14ac:dyDescent="0.35">
      <c r="A8" s="1"/>
      <c r="B8" s="1"/>
      <c r="C8" s="12" t="s">
        <v>23</v>
      </c>
      <c r="D8" s="19" t="s">
        <v>2</v>
      </c>
      <c r="E8" s="11" t="s">
        <v>3</v>
      </c>
      <c r="F8" s="11" t="s">
        <v>16</v>
      </c>
      <c r="G8" s="54" t="s">
        <v>24</v>
      </c>
      <c r="H8" s="55" t="s">
        <v>28</v>
      </c>
      <c r="I8" s="56">
        <f>Таблица1[[#This Row],[Нетто, кг]]/Таблица1[[#This Row],[Мест, шт]]</f>
        <v>25</v>
      </c>
      <c r="J8" s="64">
        <v>780</v>
      </c>
      <c r="K8" s="58">
        <v>1575</v>
      </c>
      <c r="L8" s="17">
        <v>63</v>
      </c>
      <c r="M8" s="71"/>
      <c r="N8" s="1"/>
      <c r="O8" s="1"/>
    </row>
    <row r="9" spans="1:15" ht="18.5" x14ac:dyDescent="0.35">
      <c r="A9" s="1"/>
      <c r="B9" s="1"/>
      <c r="C9" s="12" t="s">
        <v>22</v>
      </c>
      <c r="D9" s="20"/>
      <c r="E9" s="57" t="s">
        <v>29</v>
      </c>
      <c r="F9" s="57" t="s">
        <v>31</v>
      </c>
      <c r="G9" s="54" t="s">
        <v>32</v>
      </c>
      <c r="H9" s="55" t="s">
        <v>33</v>
      </c>
      <c r="I9" s="56">
        <v>4.4000000000000004</v>
      </c>
      <c r="J9" s="65">
        <v>1950</v>
      </c>
      <c r="K9" s="58">
        <f>Таблица1[[#This Row],[Мест, шт]]*Таблица1[[#This Row],[Вес места, кг]]</f>
        <v>440.00000000000006</v>
      </c>
      <c r="L9" s="17">
        <v>100</v>
      </c>
      <c r="M9" s="71"/>
      <c r="N9" s="1"/>
      <c r="O9" s="1"/>
    </row>
    <row r="10" spans="1:15" ht="18.5" x14ac:dyDescent="0.35">
      <c r="A10" s="1"/>
      <c r="B10" s="1"/>
      <c r="C10" s="12"/>
      <c r="D10" s="20"/>
      <c r="E10" s="57"/>
      <c r="F10" s="57"/>
      <c r="G10" s="54" t="s">
        <v>32</v>
      </c>
      <c r="H10" s="55" t="s">
        <v>34</v>
      </c>
      <c r="I10" s="56">
        <v>20</v>
      </c>
      <c r="J10" s="65">
        <v>2150</v>
      </c>
      <c r="K10" s="58">
        <v>400</v>
      </c>
      <c r="L10" s="17">
        <v>20</v>
      </c>
      <c r="M10" s="71"/>
      <c r="N10" s="1"/>
      <c r="O10" s="1"/>
    </row>
    <row r="11" spans="1:15" ht="18.5" x14ac:dyDescent="0.35">
      <c r="A11" s="1"/>
      <c r="B11" s="1"/>
      <c r="C11" s="12"/>
      <c r="D11" s="20"/>
      <c r="E11" s="57" t="s">
        <v>30</v>
      </c>
      <c r="F11" s="57" t="s">
        <v>31</v>
      </c>
      <c r="G11" s="54" t="s">
        <v>35</v>
      </c>
      <c r="H11" s="55" t="s">
        <v>36</v>
      </c>
      <c r="I11" s="56">
        <v>22.5</v>
      </c>
      <c r="J11" s="65">
        <v>1900</v>
      </c>
      <c r="K11" s="58">
        <v>382.5</v>
      </c>
      <c r="L11" s="17">
        <v>17</v>
      </c>
      <c r="M11" s="71"/>
      <c r="N11" s="1"/>
      <c r="O11" s="1"/>
    </row>
    <row r="12" spans="1:15" ht="19" thickBot="1" x14ac:dyDescent="0.4">
      <c r="A12" s="1"/>
      <c r="B12" s="1"/>
      <c r="C12" s="12"/>
      <c r="D12" s="21"/>
      <c r="E12" s="13" t="s">
        <v>17</v>
      </c>
      <c r="F12" s="13" t="s">
        <v>15</v>
      </c>
      <c r="G12" s="14" t="s">
        <v>25</v>
      </c>
      <c r="H12" s="15" t="s">
        <v>18</v>
      </c>
      <c r="I12" s="16">
        <f>Таблица1[[#This Row],[Нетто, кг]]/Таблица1[[#This Row],[Мест, шт]]</f>
        <v>22</v>
      </c>
      <c r="J12" s="66">
        <v>800</v>
      </c>
      <c r="K12" s="59">
        <v>4510</v>
      </c>
      <c r="L12" s="18">
        <v>205</v>
      </c>
      <c r="M12" s="71"/>
      <c r="N12" s="1"/>
      <c r="O12" s="1"/>
    </row>
    <row r="13" spans="1:15" ht="19" thickBot="1" x14ac:dyDescent="0.4">
      <c r="A13" s="1"/>
      <c r="B13" s="1"/>
      <c r="C13" s="12"/>
      <c r="D13" s="20" t="s">
        <v>1</v>
      </c>
      <c r="E13" s="11" t="s">
        <v>3</v>
      </c>
      <c r="F13" s="13" t="s">
        <v>37</v>
      </c>
      <c r="G13" s="14" t="s">
        <v>38</v>
      </c>
      <c r="H13" s="55" t="s">
        <v>39</v>
      </c>
      <c r="I13" s="16">
        <v>19</v>
      </c>
      <c r="J13" s="66">
        <v>350</v>
      </c>
      <c r="K13" s="59">
        <v>988</v>
      </c>
      <c r="L13" s="18">
        <f>Таблица1[[#This Row],[Нетто, кг]]/19</f>
        <v>52</v>
      </c>
      <c r="M13" s="71"/>
      <c r="N13" s="1"/>
      <c r="O13" s="1"/>
    </row>
    <row r="14" spans="1:15" s="1" customFormat="1" ht="19" thickBot="1" x14ac:dyDescent="0.4">
      <c r="C14" s="12"/>
      <c r="D14" s="20"/>
      <c r="E14" s="57" t="s">
        <v>17</v>
      </c>
      <c r="F14" s="57" t="s">
        <v>15</v>
      </c>
      <c r="G14" s="54" t="s">
        <v>26</v>
      </c>
      <c r="H14" s="55" t="s">
        <v>27</v>
      </c>
      <c r="I14" s="56">
        <f>Таблица1[[#This Row],[Нетто, кг]]/Таблица1[[#This Row],[Мест, шт]]</f>
        <v>22</v>
      </c>
      <c r="J14" s="65">
        <v>700</v>
      </c>
      <c r="K14" s="58">
        <v>176</v>
      </c>
      <c r="L14" s="17">
        <v>8</v>
      </c>
      <c r="M14" s="71"/>
    </row>
    <row r="15" spans="1:15" s="1" customFormat="1" ht="19" thickBot="1" x14ac:dyDescent="0.4">
      <c r="C15" s="44" t="s">
        <v>40</v>
      </c>
      <c r="D15" s="29" t="s">
        <v>2</v>
      </c>
      <c r="E15" s="30" t="s">
        <v>3</v>
      </c>
      <c r="F15" s="30" t="s">
        <v>15</v>
      </c>
      <c r="G15" s="31" t="s">
        <v>41</v>
      </c>
      <c r="H15" s="32" t="s">
        <v>42</v>
      </c>
      <c r="I15" s="33">
        <f t="shared" ref="I15:I20" si="0">K15/L15</f>
        <v>26</v>
      </c>
      <c r="J15" s="67">
        <v>550</v>
      </c>
      <c r="K15" s="60">
        <v>780</v>
      </c>
      <c r="L15" s="34">
        <v>30</v>
      </c>
      <c r="M15" s="71"/>
    </row>
    <row r="16" spans="1:15" s="1" customFormat="1" ht="19" thickBot="1" x14ac:dyDescent="0.4">
      <c r="C16" s="45" t="s">
        <v>43</v>
      </c>
      <c r="D16" s="35"/>
      <c r="E16" s="26"/>
      <c r="F16" s="26" t="s">
        <v>16</v>
      </c>
      <c r="G16" s="27" t="s">
        <v>45</v>
      </c>
      <c r="H16" s="28" t="s">
        <v>46</v>
      </c>
      <c r="I16" s="33">
        <f t="shared" si="0"/>
        <v>25</v>
      </c>
      <c r="J16" s="68">
        <v>820</v>
      </c>
      <c r="K16" s="61">
        <v>2000</v>
      </c>
      <c r="L16" s="36">
        <v>80</v>
      </c>
      <c r="M16" s="71"/>
    </row>
    <row r="17" spans="1:13" s="1" customFormat="1" ht="19" thickBot="1" x14ac:dyDescent="0.4">
      <c r="C17" s="45" t="s">
        <v>44</v>
      </c>
      <c r="D17" s="35"/>
      <c r="E17" s="26"/>
      <c r="F17" s="26"/>
      <c r="G17" s="27" t="s">
        <v>48</v>
      </c>
      <c r="H17" s="28" t="s">
        <v>46</v>
      </c>
      <c r="I17" s="33">
        <f t="shared" si="0"/>
        <v>26</v>
      </c>
      <c r="J17" s="68">
        <v>820</v>
      </c>
      <c r="K17" s="61">
        <v>442</v>
      </c>
      <c r="L17" s="36">
        <v>17</v>
      </c>
      <c r="M17" s="71"/>
    </row>
    <row r="18" spans="1:13" s="1" customFormat="1" ht="19" thickBot="1" x14ac:dyDescent="0.4">
      <c r="C18" s="46" t="s">
        <v>47</v>
      </c>
      <c r="D18" s="35"/>
      <c r="E18" s="26"/>
      <c r="F18" s="26"/>
      <c r="G18" s="27" t="s">
        <v>49</v>
      </c>
      <c r="H18" s="28" t="s">
        <v>46</v>
      </c>
      <c r="I18" s="33">
        <f t="shared" si="0"/>
        <v>25</v>
      </c>
      <c r="J18" s="68">
        <v>820</v>
      </c>
      <c r="K18" s="61">
        <v>9150</v>
      </c>
      <c r="L18" s="36">
        <v>366</v>
      </c>
      <c r="M18" s="71"/>
    </row>
    <row r="19" spans="1:13" s="1" customFormat="1" ht="19" thickBot="1" x14ac:dyDescent="0.4">
      <c r="C19" s="45"/>
      <c r="D19" s="35"/>
      <c r="E19" s="26"/>
      <c r="F19" s="26"/>
      <c r="G19" s="27" t="s">
        <v>50</v>
      </c>
      <c r="H19" s="28" t="s">
        <v>46</v>
      </c>
      <c r="I19" s="33">
        <f t="shared" si="0"/>
        <v>26</v>
      </c>
      <c r="J19" s="68">
        <v>820</v>
      </c>
      <c r="K19" s="61">
        <v>1898</v>
      </c>
      <c r="L19" s="36">
        <v>73</v>
      </c>
      <c r="M19" s="71"/>
    </row>
    <row r="20" spans="1:13" s="1" customFormat="1" ht="19" thickBot="1" x14ac:dyDescent="0.4">
      <c r="C20" s="45"/>
      <c r="D20" s="35"/>
      <c r="E20" s="26" t="s">
        <v>17</v>
      </c>
      <c r="F20" s="26" t="s">
        <v>15</v>
      </c>
      <c r="G20" s="27" t="s">
        <v>51</v>
      </c>
      <c r="H20" s="28" t="s">
        <v>73</v>
      </c>
      <c r="I20" s="33">
        <f t="shared" si="0"/>
        <v>22</v>
      </c>
      <c r="J20" s="68">
        <v>750</v>
      </c>
      <c r="K20" s="61">
        <v>5566</v>
      </c>
      <c r="L20" s="36">
        <v>253</v>
      </c>
      <c r="M20" s="71"/>
    </row>
    <row r="21" spans="1:13" s="1" customFormat="1" ht="19" thickBot="1" x14ac:dyDescent="0.4">
      <c r="C21" s="45"/>
      <c r="D21" s="35"/>
      <c r="E21" s="26"/>
      <c r="F21" s="26"/>
      <c r="G21" s="27" t="s">
        <v>25</v>
      </c>
      <c r="H21" s="28" t="s">
        <v>74</v>
      </c>
      <c r="I21" s="33">
        <v>22</v>
      </c>
      <c r="J21" s="68">
        <v>800</v>
      </c>
      <c r="K21" s="61">
        <f>L21*I21</f>
        <v>12188</v>
      </c>
      <c r="L21" s="36">
        <v>554</v>
      </c>
      <c r="M21" s="71"/>
    </row>
    <row r="22" spans="1:13" s="1" customFormat="1" ht="19" thickBot="1" x14ac:dyDescent="0.4">
      <c r="A22"/>
      <c r="B22"/>
      <c r="C22" s="45"/>
      <c r="D22" s="35"/>
      <c r="E22" s="26" t="s">
        <v>52</v>
      </c>
      <c r="F22" s="26" t="s">
        <v>53</v>
      </c>
      <c r="G22" s="27" t="s">
        <v>54</v>
      </c>
      <c r="H22" s="28" t="s">
        <v>55</v>
      </c>
      <c r="I22" s="33">
        <f>K22/L22</f>
        <v>21</v>
      </c>
      <c r="J22" s="68">
        <v>450</v>
      </c>
      <c r="K22" s="61">
        <v>525</v>
      </c>
      <c r="L22" s="36">
        <v>25</v>
      </c>
      <c r="M22" s="71"/>
    </row>
    <row r="23" spans="1:13" s="1" customFormat="1" ht="18.5" x14ac:dyDescent="0.35">
      <c r="C23" s="45"/>
      <c r="D23" s="35"/>
      <c r="E23" s="26" t="s">
        <v>56</v>
      </c>
      <c r="F23" s="26" t="s">
        <v>15</v>
      </c>
      <c r="G23" s="27" t="s">
        <v>57</v>
      </c>
      <c r="H23" s="28" t="s">
        <v>58</v>
      </c>
      <c r="I23" s="33">
        <f>K23/L23</f>
        <v>28</v>
      </c>
      <c r="J23" s="68">
        <v>1350</v>
      </c>
      <c r="K23" s="61">
        <v>1008</v>
      </c>
      <c r="L23" s="36">
        <v>36</v>
      </c>
      <c r="M23" s="71"/>
    </row>
    <row r="24" spans="1:13" s="1" customFormat="1" ht="19" thickBot="1" x14ac:dyDescent="0.4">
      <c r="C24" s="45"/>
      <c r="D24" s="35"/>
      <c r="E24" s="26"/>
      <c r="F24" s="38"/>
      <c r="G24" s="40" t="s">
        <v>59</v>
      </c>
      <c r="H24" s="41" t="s">
        <v>60</v>
      </c>
      <c r="I24" s="42">
        <v>28</v>
      </c>
      <c r="J24" s="69">
        <v>1250</v>
      </c>
      <c r="K24" s="62">
        <v>392</v>
      </c>
      <c r="L24" s="43">
        <v>14</v>
      </c>
      <c r="M24" s="71"/>
    </row>
    <row r="25" spans="1:13" s="1" customFormat="1" ht="19" thickBot="1" x14ac:dyDescent="0.4">
      <c r="C25" s="45"/>
      <c r="D25" s="37"/>
      <c r="E25" s="38"/>
      <c r="F25" s="48" t="s">
        <v>15</v>
      </c>
      <c r="G25" s="49" t="s">
        <v>62</v>
      </c>
      <c r="H25" s="50" t="s">
        <v>63</v>
      </c>
      <c r="I25" s="51">
        <f t="shared" ref="I25:I30" si="1">K25/L25</f>
        <v>28</v>
      </c>
      <c r="J25" s="70">
        <v>1100</v>
      </c>
      <c r="K25" s="63">
        <v>504</v>
      </c>
      <c r="L25" s="52">
        <v>18</v>
      </c>
      <c r="M25" s="71"/>
    </row>
    <row r="26" spans="1:13" s="1" customFormat="1" ht="19" thickBot="1" x14ac:dyDescent="0.4">
      <c r="C26" s="45"/>
      <c r="D26" s="47" t="s">
        <v>61</v>
      </c>
      <c r="E26" s="48" t="s">
        <v>56</v>
      </c>
      <c r="F26" s="48" t="s">
        <v>15</v>
      </c>
      <c r="G26" s="49" t="s">
        <v>64</v>
      </c>
      <c r="H26" s="50" t="s">
        <v>63</v>
      </c>
      <c r="I26" s="51">
        <f t="shared" si="1"/>
        <v>28</v>
      </c>
      <c r="J26" s="70">
        <v>980</v>
      </c>
      <c r="K26" s="63">
        <v>1652</v>
      </c>
      <c r="L26" s="52">
        <v>59</v>
      </c>
      <c r="M26" s="71"/>
    </row>
    <row r="27" spans="1:13" s="1" customFormat="1" ht="19" thickBot="1" x14ac:dyDescent="0.4">
      <c r="C27" s="45"/>
      <c r="D27" s="47" t="s">
        <v>1</v>
      </c>
      <c r="E27" s="48" t="s">
        <v>56</v>
      </c>
      <c r="F27" s="30" t="s">
        <v>53</v>
      </c>
      <c r="G27" s="31" t="s">
        <v>66</v>
      </c>
      <c r="H27" s="32" t="s">
        <v>67</v>
      </c>
      <c r="I27" s="51">
        <f t="shared" si="1"/>
        <v>21</v>
      </c>
      <c r="J27" s="67">
        <v>620</v>
      </c>
      <c r="K27" s="60">
        <v>4200</v>
      </c>
      <c r="L27" s="34">
        <v>200</v>
      </c>
      <c r="M27" s="71"/>
    </row>
    <row r="28" spans="1:13" s="1" customFormat="1" ht="19" thickBot="1" x14ac:dyDescent="0.4">
      <c r="C28" s="45"/>
      <c r="D28" s="29" t="s">
        <v>65</v>
      </c>
      <c r="E28" s="30" t="s">
        <v>56</v>
      </c>
      <c r="F28" s="26" t="s">
        <v>15</v>
      </c>
      <c r="G28" s="27" t="s">
        <v>68</v>
      </c>
      <c r="H28" s="28" t="s">
        <v>69</v>
      </c>
      <c r="I28" s="51">
        <f t="shared" si="1"/>
        <v>26</v>
      </c>
      <c r="J28" s="68">
        <v>635</v>
      </c>
      <c r="K28" s="61">
        <v>2002</v>
      </c>
      <c r="L28" s="36">
        <v>77</v>
      </c>
      <c r="M28" s="71"/>
    </row>
    <row r="29" spans="1:13" s="1" customFormat="1" ht="19" thickBot="1" x14ac:dyDescent="0.4">
      <c r="C29" s="45"/>
      <c r="D29" s="35"/>
      <c r="E29" s="26"/>
      <c r="F29" s="26"/>
      <c r="G29" s="27" t="s">
        <v>70</v>
      </c>
      <c r="H29" s="28" t="s">
        <v>69</v>
      </c>
      <c r="I29" s="51">
        <f t="shared" si="1"/>
        <v>28</v>
      </c>
      <c r="J29" s="68">
        <v>635</v>
      </c>
      <c r="K29" s="61">
        <v>1876</v>
      </c>
      <c r="L29" s="36">
        <v>67</v>
      </c>
      <c r="M29" s="71"/>
    </row>
    <row r="30" spans="1:13" s="1" customFormat="1" ht="19" thickBot="1" x14ac:dyDescent="0.4">
      <c r="C30" s="53"/>
      <c r="D30" s="37"/>
      <c r="E30" s="39"/>
      <c r="F30" s="38"/>
      <c r="G30" s="40" t="s">
        <v>71</v>
      </c>
      <c r="H30" s="41" t="s">
        <v>72</v>
      </c>
      <c r="I30" s="51">
        <f t="shared" si="1"/>
        <v>28</v>
      </c>
      <c r="J30" s="69">
        <v>660</v>
      </c>
      <c r="K30" s="62">
        <v>308</v>
      </c>
      <c r="L30" s="43">
        <v>11</v>
      </c>
      <c r="M30" s="71"/>
    </row>
    <row r="31" spans="1:13" s="1" customFormat="1" x14ac:dyDescent="0.35"/>
    <row r="32" spans="1:13" s="1" customFormat="1" hidden="1" x14ac:dyDescent="0.35"/>
  </sheetData>
  <pageMargins left="0.25" right="0.25" top="0.75" bottom="0.75" header="0.3" footer="0.3"/>
  <pageSetup paperSize="9" scale="5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Матвей Шелест</dc:creator>
  <cp:lastModifiedBy>Матвей Шелест</cp:lastModifiedBy>
  <cp:lastPrinted>2025-10-31T04:08:58Z</cp:lastPrinted>
  <dcterms:created xsi:type="dcterms:W3CDTF">2025-10-07T03:29:56Z</dcterms:created>
  <dcterms:modified xsi:type="dcterms:W3CDTF">2026-02-16T03:17:24Z</dcterms:modified>
</cp:coreProperties>
</file>