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90" activeTab="0"/>
  </bookViews>
  <sheets>
    <sheet name="Первая стр. Основной Ассортимент" sheetId="1" r:id="rId1"/>
    <sheet name="Вторая стр. Доп. Ассортимент" sheetId="2" r:id="rId2"/>
  </sheets>
  <definedNames>
    <definedName name="_xlnm.Print_Area" localSheetId="1">'Вторая стр. Доп. Ассортимент'!$A$46:$H$53</definedName>
    <definedName name="_xlnm.Print_Area" localSheetId="0">'Первая стр. Основной Ассортимент'!$A$2:$F$74</definedName>
    <definedName name="Excel_BuiltIn_Print_Area_1">'Первая стр. Основной Ассортимент'!$A$8:$B$68</definedName>
    <definedName name="Excel_BuiltIn_Print_Area_1_1">'Первая стр. Основной Ассортимент'!$A$5:$B$70</definedName>
    <definedName name="Excel_BuiltIn_Print_Area_1_1_1">'Первая стр. Основной Ассортимент'!$B$62</definedName>
  </definedNames>
  <calcPr fullCalcOnLoad="1"/>
</workbook>
</file>

<file path=xl/sharedStrings.xml><?xml version="1.0" encoding="utf-8"?>
<sst xmlns="http://schemas.openxmlformats.org/spreadsheetml/2006/main" count="329" uniqueCount="152">
  <si>
    <t>«Общество с ограниченной отвественностью "Рус Фиш +»</t>
  </si>
  <si>
    <t>г. Москва, ул. Генерала Дорохова, д. 14</t>
  </si>
  <si>
    <t>тел./факс +7 (499) 726-50-85,  726-50-65 // www.kartas-m.ru</t>
  </si>
  <si>
    <t>Адрес: 194356, г. Санкт-Петербург, ул. Есенина, д. 30, литер А, пом. 5-Н</t>
  </si>
  <si>
    <t>Наименование товаров</t>
  </si>
  <si>
    <t>Цена (включая НДС)</t>
  </si>
  <si>
    <t>ОЧЕНЬ Крупный ОПТ</t>
  </si>
  <si>
    <t>Крупный ОПТ</t>
  </si>
  <si>
    <t>СРЕДНИЙ опт</t>
  </si>
  <si>
    <t>01. Икра речных и тресковых пород рыб</t>
  </si>
  <si>
    <r>
      <t>Икра минтая</t>
    </r>
    <r>
      <rPr>
        <sz val="11"/>
        <rFont val="Arial"/>
        <family val="2"/>
      </rPr>
      <t xml:space="preserve"> ТМ «Картас-Морепродукт» ж/б, с/к,  130 гр. 1/108</t>
    </r>
  </si>
  <si>
    <r>
      <t>24/</t>
    </r>
    <r>
      <rPr>
        <sz val="7"/>
        <color indexed="54"/>
        <rFont val="Arial"/>
        <family val="2"/>
      </rPr>
      <t>23,5</t>
    </r>
    <r>
      <rPr>
        <sz val="10"/>
        <rFont val="Arial"/>
        <family val="2"/>
      </rPr>
      <t xml:space="preserve"> </t>
    </r>
    <r>
      <rPr>
        <sz val="7"/>
        <rFont val="Arial"/>
        <family val="2"/>
      </rPr>
      <t>р.</t>
    </r>
  </si>
  <si>
    <t>шт</t>
  </si>
  <si>
    <r>
      <t xml:space="preserve">Икра трески </t>
    </r>
    <r>
      <rPr>
        <sz val="11"/>
        <rFont val="Arial"/>
        <family val="2"/>
      </rPr>
      <t xml:space="preserve">ТМ "Картас-Морепродукт" ж/б, с/к,  120 гр. 1/108 </t>
    </r>
  </si>
  <si>
    <r>
      <t>Икра Сельди</t>
    </r>
    <r>
      <rPr>
        <sz val="11"/>
        <rFont val="Arial"/>
        <family val="2"/>
      </rPr>
      <t>ТМ "Картас-морепродукт" ж/б, с/к, 120 гр. 1/108</t>
    </r>
  </si>
  <si>
    <r>
      <t xml:space="preserve">Икра судака </t>
    </r>
    <r>
      <rPr>
        <sz val="11"/>
        <rFont val="Arial"/>
        <family val="2"/>
      </rPr>
      <t>ТМ "Картас-морепродукт" ж/б, с/к, 120 гр. 1/108</t>
    </r>
  </si>
  <si>
    <r>
      <t xml:space="preserve">Икра окуня </t>
    </r>
    <r>
      <rPr>
        <sz val="11"/>
        <rFont val="Arial"/>
        <family val="2"/>
      </rPr>
      <t>ТМ "Картас-Морепродукт" ж/б, с/к, 120 гр. 1/108</t>
    </r>
  </si>
  <si>
    <t>Икра щуки «Новинка» (Русская икра) ст/б 112 гр. 1/36</t>
  </si>
  <si>
    <t>Икра Чёрная ( щуки) «Каспийская» ТМ «Картас-Морепродукт» ст/б 112 гр. 1/36</t>
  </si>
  <si>
    <t>Икра Чёрная ( ПАЛТУС) «Северная» ТМ «Картас-Морепродукт» ст/б 112 гр. 1/36</t>
  </si>
  <si>
    <t>02. Икра лососевых пород рыб</t>
  </si>
  <si>
    <t>02.1 Весовая</t>
  </si>
  <si>
    <t>Икра лососевых пород рыб (нерка, горбуша) 1/25 2013 г.</t>
  </si>
  <si>
    <t>кг.</t>
  </si>
  <si>
    <t>Икра лососевых пород рыб (горбуша) 1/25</t>
  </si>
  <si>
    <t>Обсуждается</t>
  </si>
  <si>
    <t>Икра лососевых пород рыб (кета) 1/25</t>
  </si>
  <si>
    <t>02.2 Жесть-банка</t>
  </si>
  <si>
    <r>
      <t>Икра лососевых пород рыб</t>
    </r>
    <r>
      <rPr>
        <sz val="11"/>
        <color indexed="54"/>
        <rFont val="Arial"/>
        <family val="2"/>
      </rPr>
      <t xml:space="preserve"> </t>
    </r>
    <r>
      <rPr>
        <b/>
        <sz val="11"/>
        <color indexed="54"/>
        <rFont val="Arial"/>
        <family val="2"/>
      </rPr>
      <t>(кета</t>
    </r>
    <r>
      <rPr>
        <sz val="11"/>
        <color indexed="54"/>
        <rFont val="Arial"/>
        <family val="2"/>
      </rPr>
      <t xml:space="preserve">) ТМ  "Долинка", ж/б, с/к, </t>
    </r>
    <r>
      <rPr>
        <b/>
        <sz val="11"/>
        <color indexed="54"/>
        <rFont val="Arial"/>
        <family val="2"/>
      </rPr>
      <t>130</t>
    </r>
    <r>
      <rPr>
        <sz val="11"/>
        <color indexed="54"/>
        <rFont val="Arial"/>
        <family val="2"/>
      </rPr>
      <t xml:space="preserve"> гр  (Сахалин) ГОСТ</t>
    </r>
  </si>
  <si>
    <r>
      <t>Икра лососевых пород рыб</t>
    </r>
    <r>
      <rPr>
        <sz val="11"/>
        <color indexed="54"/>
        <rFont val="Arial"/>
        <family val="2"/>
      </rPr>
      <t xml:space="preserve"> (</t>
    </r>
    <r>
      <rPr>
        <b/>
        <sz val="11"/>
        <color indexed="54"/>
        <rFont val="Arial"/>
        <family val="2"/>
      </rPr>
      <t>кета</t>
    </r>
    <r>
      <rPr>
        <sz val="11"/>
        <color indexed="54"/>
        <rFont val="Arial"/>
        <family val="2"/>
      </rPr>
      <t>) ТМ "Рус Фиш", ж/б, с/к, 140 гр (Сахалин) ГОСТ</t>
    </r>
  </si>
  <si>
    <r>
      <t xml:space="preserve">Икра лососевых пород рыб </t>
    </r>
    <r>
      <rPr>
        <b/>
        <sz val="11"/>
        <color indexed="54"/>
        <rFont val="Arial"/>
        <family val="2"/>
      </rPr>
      <t>(кета</t>
    </r>
    <r>
      <rPr>
        <sz val="11"/>
        <color indexed="54"/>
        <rFont val="Arial"/>
        <family val="2"/>
      </rPr>
      <t>) ТМ "Муссон", ж/б, с/к, 140 гр (Сахалин) ГОСТ</t>
    </r>
  </si>
  <si>
    <r>
      <t>Икра лососевых пород рыб</t>
    </r>
    <r>
      <rPr>
        <sz val="11"/>
        <color indexed="54"/>
        <rFont val="Arial"/>
        <family val="2"/>
      </rPr>
      <t xml:space="preserve"> (</t>
    </r>
    <r>
      <rPr>
        <b/>
        <sz val="11"/>
        <color indexed="54"/>
        <rFont val="Arial"/>
        <family val="2"/>
      </rPr>
      <t>кета</t>
    </r>
    <r>
      <rPr>
        <sz val="11"/>
        <color indexed="54"/>
        <rFont val="Arial"/>
        <family val="2"/>
      </rPr>
      <t>) ТМ "Картас-Морепродукт" ж/б, с/к, 140 гр (Сахалин) ГОСТ</t>
    </r>
  </si>
  <si>
    <r>
      <t>Икра лососевых пород рыб</t>
    </r>
    <r>
      <rPr>
        <b/>
        <sz val="11"/>
        <rFont val="Arial"/>
        <family val="2"/>
      </rPr>
      <t xml:space="preserve"> </t>
    </r>
    <r>
      <rPr>
        <b/>
        <sz val="12"/>
        <rFont val="Arial"/>
        <family val="2"/>
      </rPr>
      <t>(Горбуша)</t>
    </r>
    <r>
      <rPr>
        <sz val="11"/>
        <rFont val="Arial"/>
        <family val="2"/>
      </rPr>
      <t xml:space="preserve"> ТМ "Долинка", ж/б, с/к, </t>
    </r>
    <r>
      <rPr>
        <b/>
        <sz val="11"/>
        <rFont val="Arial"/>
        <family val="2"/>
      </rPr>
      <t>130</t>
    </r>
    <r>
      <rPr>
        <sz val="11"/>
        <rFont val="Arial"/>
        <family val="2"/>
      </rPr>
      <t xml:space="preserve"> гр (Сахалин) </t>
    </r>
    <r>
      <rPr>
        <b/>
        <sz val="11"/>
        <rFont val="Arial"/>
        <family val="2"/>
      </rPr>
      <t>ГОСТ</t>
    </r>
  </si>
  <si>
    <r>
      <t xml:space="preserve">Икра лососевых пород рыб </t>
    </r>
    <r>
      <rPr>
        <b/>
        <sz val="11"/>
        <rFont val="Arial"/>
        <family val="2"/>
      </rPr>
      <t>(Горбуша</t>
    </r>
    <r>
      <rPr>
        <sz val="11"/>
        <rFont val="Arial"/>
        <family val="2"/>
      </rPr>
      <t xml:space="preserve">) ТМ "Рус Фиш", ж/б, с/к, </t>
    </r>
    <r>
      <rPr>
        <b/>
        <sz val="11"/>
        <rFont val="Arial"/>
        <family val="2"/>
      </rPr>
      <t>140</t>
    </r>
    <r>
      <rPr>
        <sz val="11"/>
        <rFont val="Arial"/>
        <family val="2"/>
      </rPr>
      <t xml:space="preserve"> гр (Сахалин) </t>
    </r>
    <r>
      <rPr>
        <b/>
        <sz val="11"/>
        <rFont val="Arial"/>
        <family val="2"/>
      </rPr>
      <t>ГОСТ</t>
    </r>
  </si>
  <si>
    <r>
      <t>Икра лососевых пород рыб</t>
    </r>
    <r>
      <rPr>
        <b/>
        <sz val="11"/>
        <rFont val="Arial"/>
        <family val="2"/>
      </rPr>
      <t xml:space="preserve"> (Горбуша) </t>
    </r>
    <r>
      <rPr>
        <sz val="11"/>
        <rFont val="Arial"/>
        <family val="2"/>
      </rPr>
      <t>ТМ "Муссон", ж/б, с/к, 140 гр (Сахалин)</t>
    </r>
    <r>
      <rPr>
        <b/>
        <sz val="11"/>
        <rFont val="Arial"/>
        <family val="2"/>
      </rPr>
      <t xml:space="preserve"> ГОСТ</t>
    </r>
  </si>
  <si>
    <r>
      <t xml:space="preserve">Икра лососевых пород рыб </t>
    </r>
    <r>
      <rPr>
        <b/>
        <sz val="11"/>
        <rFont val="Arial"/>
        <family val="2"/>
      </rPr>
      <t>(Горбуша)</t>
    </r>
    <r>
      <rPr>
        <sz val="11"/>
        <rFont val="Arial"/>
        <family val="2"/>
      </rPr>
      <t xml:space="preserve">  ТМ "Картас-Морепродукт", ж/б, с/к, </t>
    </r>
    <r>
      <rPr>
        <b/>
        <sz val="11"/>
        <rFont val="Arial"/>
        <family val="2"/>
      </rPr>
      <t>140</t>
    </r>
    <r>
      <rPr>
        <sz val="11"/>
        <rFont val="Arial"/>
        <family val="2"/>
      </rPr>
      <t xml:space="preserve"> гр (Сахалин) </t>
    </r>
    <r>
      <rPr>
        <b/>
        <sz val="11"/>
        <rFont val="Arial"/>
        <family val="2"/>
      </rPr>
      <t>ГОСТ</t>
    </r>
  </si>
  <si>
    <t>02.3 Стекло-банка (Икра горбуши, Нерки)</t>
  </si>
  <si>
    <t>Икра лососевых пород рыб ТМ "Картас-Морепродукт" ст/б 55гр 1/75</t>
  </si>
  <si>
    <t>Икра лососевых пород рыб ТМ "Картас-Морепродукт" ст/б 90 гр 1/50</t>
  </si>
  <si>
    <t>Икра лососевых пород рыб ТМ "Картас-Морепродукт" ст/б 100 гр 1/50</t>
  </si>
  <si>
    <t>Икра лососевых пород рыб ТМ "Картас-Морепродукт" ст/б 150 гр 1/46</t>
  </si>
  <si>
    <t>Икра лососевых пород рыб ТМ "Картас-Морепродукт" ст/б 200 гр 1/32</t>
  </si>
  <si>
    <t>Икра лососевых пород рыб ТМ "Картас-Морепродукт" ст/б 230 гр 1/16</t>
  </si>
  <si>
    <t>Икра лососевых пород рыб ТМ "Картас-Морепродукт" ст/б 320 гр 1/16</t>
  </si>
  <si>
    <t>Икра лососевых пород рыб ТМ "Картас-Морепродукт" ст/б 500 гр 1/9</t>
  </si>
  <si>
    <t>Икра лососевых пород рыб ТМ "Картас-Морепродукт" ст/б 600 гр 1/9</t>
  </si>
  <si>
    <t>02.4 Стекло-банка (Икра кеты)</t>
  </si>
  <si>
    <r>
      <t>Икра лососевая</t>
    </r>
    <r>
      <rPr>
        <b/>
        <i/>
        <sz val="14"/>
        <color indexed="30"/>
        <rFont val="Arial"/>
        <family val="2"/>
      </rPr>
      <t xml:space="preserve"> Пластик </t>
    </r>
    <r>
      <rPr>
        <b/>
        <i/>
        <sz val="11"/>
        <color indexed="30"/>
        <rFont val="Arial"/>
        <family val="2"/>
      </rPr>
      <t>" Картас Морепродукт"  (Икра кеты)</t>
    </r>
  </si>
  <si>
    <r>
      <t xml:space="preserve">Икра лос.  </t>
    </r>
    <r>
      <rPr>
        <b/>
        <u val="double"/>
        <sz val="11"/>
        <color indexed="23"/>
        <rFont val="Arial"/>
        <family val="2"/>
      </rPr>
      <t>250</t>
    </r>
    <r>
      <rPr>
        <sz val="11"/>
        <color indexed="23"/>
        <rFont val="Arial"/>
        <family val="2"/>
      </rPr>
      <t xml:space="preserve"> гр. 1/45 </t>
    </r>
  </si>
  <si>
    <r>
      <t xml:space="preserve">Икра лос.  </t>
    </r>
    <r>
      <rPr>
        <b/>
        <u val="double"/>
        <sz val="11"/>
        <color indexed="23"/>
        <rFont val="Arial"/>
        <family val="2"/>
      </rPr>
      <t>500</t>
    </r>
    <r>
      <rPr>
        <sz val="11"/>
        <color indexed="23"/>
        <rFont val="Arial"/>
        <family val="2"/>
      </rPr>
      <t xml:space="preserve"> гр. 1/25</t>
    </r>
  </si>
  <si>
    <r>
      <t>Икра лос.</t>
    </r>
    <r>
      <rPr>
        <u val="double"/>
        <sz val="11"/>
        <color indexed="23"/>
        <rFont val="Arial"/>
        <family val="2"/>
      </rPr>
      <t xml:space="preserve"> </t>
    </r>
    <r>
      <rPr>
        <b/>
        <u val="double"/>
        <sz val="11"/>
        <color indexed="23"/>
        <rFont val="Arial"/>
        <family val="2"/>
      </rPr>
      <t>1000</t>
    </r>
    <r>
      <rPr>
        <sz val="11"/>
        <color indexed="23"/>
        <rFont val="Arial"/>
        <family val="2"/>
      </rPr>
      <t xml:space="preserve"> гр. </t>
    </r>
  </si>
  <si>
    <r>
      <t xml:space="preserve">Икра лососевая Пластик </t>
    </r>
    <r>
      <rPr>
        <b/>
        <i/>
        <sz val="11"/>
        <color indexed="8"/>
        <rFont val="Arial"/>
        <family val="2"/>
      </rPr>
      <t>" Картас Морепродукт"  (Икра, Горбуша, НЕРКИ)</t>
    </r>
  </si>
  <si>
    <r>
      <t xml:space="preserve">Икра лос.  </t>
    </r>
    <r>
      <rPr>
        <b/>
        <u val="double"/>
        <sz val="11"/>
        <rFont val="Arial"/>
        <family val="2"/>
      </rPr>
      <t>250</t>
    </r>
    <r>
      <rPr>
        <sz val="11"/>
        <rFont val="Arial"/>
        <family val="2"/>
      </rPr>
      <t xml:space="preserve"> гр. 1/45 </t>
    </r>
  </si>
  <si>
    <r>
      <t xml:space="preserve">Икра лос. </t>
    </r>
    <r>
      <rPr>
        <b/>
        <u val="double"/>
        <sz val="11"/>
        <rFont val="Arial"/>
        <family val="2"/>
      </rPr>
      <t xml:space="preserve"> 500</t>
    </r>
    <r>
      <rPr>
        <sz val="11"/>
        <rFont val="Arial"/>
        <family val="2"/>
      </rPr>
      <t xml:space="preserve"> гр. 1/25</t>
    </r>
  </si>
  <si>
    <r>
      <t xml:space="preserve">Икра лос. </t>
    </r>
    <r>
      <rPr>
        <b/>
        <u val="double"/>
        <sz val="11"/>
        <rFont val="Arial"/>
        <family val="2"/>
      </rPr>
      <t>1000</t>
    </r>
    <r>
      <rPr>
        <sz val="11"/>
        <rFont val="Arial"/>
        <family val="2"/>
      </rPr>
      <t xml:space="preserve"> гр. </t>
    </r>
  </si>
  <si>
    <t xml:space="preserve"> Рыба вяленая</t>
  </si>
  <si>
    <t>Красноперка вяленая(мелкая, средняя, крупная) Астрахань</t>
  </si>
  <si>
    <t>Ожидается</t>
  </si>
  <si>
    <t>Лещ вяленый (мелкий, средний, крупный) Астрахань</t>
  </si>
  <si>
    <t>Окунь вяленый (разновес) Астрахань</t>
  </si>
  <si>
    <t>Вобла вяленая Астрахань</t>
  </si>
  <si>
    <t>Сопа (разновес) Астрахань</t>
  </si>
  <si>
    <t>Густера вяленая (разновес) Астрахань</t>
  </si>
  <si>
    <t>Щука вяленая (разновес) Астрахань</t>
  </si>
  <si>
    <t>Чехонь вяленая (разновес) Астрахань</t>
  </si>
  <si>
    <t>Доставка по г. Москва и Московской области бесплатно.</t>
  </si>
  <si>
    <r>
      <t>С Уважением , Коммерческий Директор,</t>
    </r>
    <r>
      <rPr>
        <b/>
        <sz val="10"/>
        <rFont val="Arial"/>
        <family val="2"/>
      </rPr>
      <t xml:space="preserve"> Стариков Олег Борисович</t>
    </r>
  </si>
  <si>
    <t>8 (499) 726-50-85,65</t>
  </si>
  <si>
    <t>8 (903) 162-12-78</t>
  </si>
  <si>
    <t>Условия контракта : В виде пожелания.</t>
  </si>
  <si>
    <t xml:space="preserve"> Индивидуальный подход к каждому клиенту</t>
  </si>
  <si>
    <t xml:space="preserve"> Эксклюзивность и узнаваемость марки, ее  "безупречная" репутация</t>
  </si>
  <si>
    <t xml:space="preserve"> Высокая рентабельность продаж</t>
  </si>
  <si>
    <t>3 отгрузки по 100% предоплате, далее рассматриваем возможность о предоставлении отсрочки</t>
  </si>
  <si>
    <t>*Обсуждается</t>
  </si>
  <si>
    <t xml:space="preserve"> Ретробонусы  отсутствуют в красной икре / Присутствуют Акции  * Относится к икре Тресковых и Частиковых породам рыб</t>
  </si>
  <si>
    <t xml:space="preserve"> Предоставление каталогов продукции</t>
  </si>
  <si>
    <t xml:space="preserve"> Мы открыты для обсуждения проблем, связанных с возвратами просроченной продукции у своих дистрибуторов</t>
  </si>
  <si>
    <t xml:space="preserve"> Закрепление регионального представителя по взаимодействию с партнером, который оказывает содействие в продвижении продукции и организации работы с сетевой розницей</t>
  </si>
  <si>
    <t xml:space="preserve"> Предоставление данных по мониторингу региональных рынков</t>
  </si>
  <si>
    <t xml:space="preserve"> Обучение торгового персонала партнеров и их клиентов по продукции компании ( консультации)</t>
  </si>
  <si>
    <t xml:space="preserve"> Обеспечение РОSматериалами, сувенирной продукцией, рекламноинформационными и обучающими материалами</t>
  </si>
  <si>
    <t xml:space="preserve"> Отслеживание автотранспорта с отгруженной продукцией в пути</t>
  </si>
  <si>
    <t xml:space="preserve"> Контроль (учет) остатков на складе партнера, рационализация составления заявок</t>
  </si>
  <si>
    <t xml:space="preserve"> Осуществление контактов способом по выбору партнера (телефон, email,  и т.д.)</t>
  </si>
  <si>
    <t xml:space="preserve"> Эксклюзивные условия будут предоставлены Дистрибьютору по истечении 6 месяцев сотрудничества при выполнении планов закупа. Затем с Дистрибьютором согласовывается территория, на которой он работает продукции эксклюзивно;</t>
  </si>
  <si>
    <t xml:space="preserve"> Минимальная партия – от 80 000 рублей; Максимальный срок отсрочки: до 30 календарных дней</t>
  </si>
  <si>
    <t xml:space="preserve"> Трейд  маркетинговая активность начинается с суммы оплат с территории в 380 000 руб.; * Относится к икре Тресковых и Частиковых породам рыб</t>
  </si>
  <si>
    <t>Пожелания к дистрибьютору</t>
  </si>
  <si>
    <t xml:space="preserve"> Опыт работы в области торговли продуктами питания (Икра и рыбная Консервация) от 2х лет.</t>
  </si>
  <si>
    <t xml:space="preserve"> Наличие отделов  по работе с сетевой и традиционной розницей,</t>
  </si>
  <si>
    <t xml:space="preserve"> Наличие оптового отдела </t>
  </si>
  <si>
    <t xml:space="preserve"> Финансовая состоятельность.</t>
  </si>
  <si>
    <t xml:space="preserve"> наличие собственной или аутсорсинговой службы доставки продукции розничному/сетевому клиенту;</t>
  </si>
  <si>
    <t xml:space="preserve"> наличие складских площадей отвечающих требованиям по хранению – «пресервный //Икряной склад,      t° от-3 до -6 С.</t>
  </si>
  <si>
    <t xml:space="preserve"> </t>
  </si>
  <si>
    <t>Вес нетто</t>
  </si>
  <si>
    <t>Уп-ка (шт.)</t>
  </si>
  <si>
    <t>01. Икра аналог</t>
  </si>
  <si>
    <t>Икра имитированная ТМ «Беломорье»</t>
  </si>
  <si>
    <t>Икра "Беломорье" красная  (дой-пак)</t>
  </si>
  <si>
    <t>120 г</t>
  </si>
  <si>
    <t>Икра "Беломорье" черная   (дой-пак)</t>
  </si>
  <si>
    <t>Икра "Беломорье" красная        (ст/б)</t>
  </si>
  <si>
    <t>90 г</t>
  </si>
  <si>
    <t>Икра "Беломорье" черная          (ст/б)</t>
  </si>
  <si>
    <t>100 г</t>
  </si>
  <si>
    <t>113 г</t>
  </si>
  <si>
    <t>Десерты икорные со сливочным кремом ТМ «Беломорье»</t>
  </si>
  <si>
    <t>Морской десерт «Солнечный» (ст/б)</t>
  </si>
  <si>
    <t>180 г</t>
  </si>
  <si>
    <t>Морской десерт «Онежский»    (ст/б)</t>
  </si>
  <si>
    <t>Масло икорное ТМ «Беломорье»</t>
  </si>
  <si>
    <t>Масло икорно-лососевое (пластик)</t>
  </si>
  <si>
    <t>Масло осетровое (пластик)</t>
  </si>
  <si>
    <t>МП Прибор</t>
  </si>
  <si>
    <t>Закуска «Адмиралтейская» (пласт.конт.) 180 гр. 1/24</t>
  </si>
  <si>
    <t>Закуска «Атаманская» (грибы) ст/б 180гр. 1/12</t>
  </si>
  <si>
    <t>Закуска «Атаманская» (осетр) ст/б 180гр. 1/12</t>
  </si>
  <si>
    <t>Закуска «Атаманская» (слив.крем) ст/б 180 гр. 1/12</t>
  </si>
  <si>
    <t>Закуска «Балтийская» (лосось) ст/б 180гр. 1/12</t>
  </si>
  <si>
    <t>Закуска «Балтийская» (слив.крем) ст/б 180гр. 1/12</t>
  </si>
  <si>
    <t>Закуска «Балтийская» (сыр) ст/б 180гр. 1/12</t>
  </si>
  <si>
    <t>Закуска «Ладожская» (крабовый соус) ст/б 180гр. 1/12</t>
  </si>
  <si>
    <t>Закуска «Ладожская» (осетр) ст/б 180гр. 1/12</t>
  </si>
  <si>
    <t>Закуска «Невская» (креветочный соус) ст/б 180гр. 1/12</t>
  </si>
  <si>
    <t>Закуска «Невская» (лосось) ст/б 180гр. 1/12</t>
  </si>
  <si>
    <t>Закуска «Петровская» (пласт.конт.) 180гр. 1/24</t>
  </si>
  <si>
    <t>Икра лос.аналог Янтарь 200гр. 1/18</t>
  </si>
  <si>
    <t>Икра лос.аналог Янтарь 450гр. 1/12</t>
  </si>
  <si>
    <t>Икра лос.аналог Янтарь ст/б 90гр. 1/12</t>
  </si>
  <si>
    <t>Икра осетровая аналоговая «Ладожская» 200гр. 1/18</t>
  </si>
  <si>
    <t>Икра осетровая аналоговая «Ладожская» 450гр. 1/12</t>
  </si>
  <si>
    <t>Икра «Здравушка» красная пл/лоток 150гр. 1/24</t>
  </si>
  <si>
    <t>Икра «Здравушка» красная пл/б 180гр. 1/24</t>
  </si>
  <si>
    <t>Икра «Здравушка» черная пл/б 180гр. 1/24</t>
  </si>
  <si>
    <t>02. Консервы рыбные</t>
  </si>
  <si>
    <t>Ассорти деликатесное печень и икра минтая  «ПОЛЕЗИ»(Камчатка) ж/б №6, 230 гр, 1/48</t>
  </si>
  <si>
    <t xml:space="preserve"> Печень минтая нат.  «ПОЛЕЗИ» (Камчатка) ж/б №6, 240 гр, 1/48</t>
  </si>
  <si>
    <t>Лосось в с/с «КЕТА»  (Камчатка г. Елизово-2)  «Норд фиш»  ж/б №6, 240 гр, 1/48</t>
  </si>
  <si>
    <t xml:space="preserve"> Печень минтая нат. «Морозко» (Камчатка) ж/б №6, 240 гр, 1/48</t>
  </si>
  <si>
    <t>Ассорти деликатесное печень и икра минтая "Петропавловское" (Камчатка) ж/б №6, 240 гр, 1/48</t>
  </si>
  <si>
    <t>Печень минтая нат. "Петропавловское" (Камчатка) ж/б №6, 240 гр, 1/48</t>
  </si>
  <si>
    <t>03.Икра речных рыб Стерилизованная</t>
  </si>
  <si>
    <t>Икра окуня "Стерилизованная" 125г 1/108 ж/б</t>
  </si>
  <si>
    <t>Икра сазана "Стерилизованная" 125г 1/108 ж/б</t>
  </si>
  <si>
    <t>Икра сельди "Стерилизованная" 125г 1/108 ж/б</t>
  </si>
  <si>
    <t>Икра сома "Стерилизованная" 125г 1/108 ж/б</t>
  </si>
  <si>
    <t>Икра судака "Стерилизованная" 125г 1/108 ж/б</t>
  </si>
  <si>
    <t>Икра трески "Стерилизованная" 125г 1/108 ж/б</t>
  </si>
  <si>
    <t xml:space="preserve"> Обучение торгового персонала партнеров и их клиентов по продукции компании</t>
  </si>
  <si>
    <t>Доставка по Москве бесплатная;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</si>
</sst>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%"/>
    <numFmt numFmtId="166" formatCode="#,##0.00\ [$руб.-419];[RED]\-#,##0.00\ [$руб.-419]"/>
    <numFmt numFmtId="167" formatCode="#,##0.00&quot;р.&quot;"/>
    <numFmt numFmtId="168" formatCode="#,##0\ [$руб.-419];[RED]\-#,##0\ [$руб.-419]"/>
    <numFmt numFmtId="169" formatCode="#,##0.00"/>
    <numFmt numFmtId="170" formatCode="#,#00.00\ [$руб.-419];\-#,#00.00\ [$руб.-419]"/>
  </numFmts>
  <fonts count="104">
    <font>
      <sz val="10"/>
      <name val="Arial"/>
      <family val="2"/>
    </font>
    <font>
      <sz val="10"/>
      <name val="Arial Cyr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i/>
      <sz val="20"/>
      <name val="Book Antiqua"/>
      <family val="1"/>
    </font>
    <font>
      <b/>
      <i/>
      <sz val="10"/>
      <color indexed="8"/>
      <name val="Book Antiqua"/>
      <family val="1"/>
    </font>
    <font>
      <i/>
      <sz val="10"/>
      <color indexed="9"/>
      <name val="Arial"/>
      <family val="2"/>
    </font>
    <font>
      <i/>
      <sz val="7"/>
      <name val="Arial"/>
      <family val="2"/>
    </font>
    <font>
      <i/>
      <sz val="7"/>
      <color indexed="8"/>
      <name val="Arial"/>
      <family val="2"/>
    </font>
    <font>
      <b/>
      <i/>
      <sz val="16"/>
      <name val="Arial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b/>
      <i/>
      <sz val="6"/>
      <color indexed="56"/>
      <name val="Arial"/>
      <family val="2"/>
    </font>
    <font>
      <b/>
      <i/>
      <u val="single"/>
      <sz val="11"/>
      <name val="Arial"/>
      <family val="2"/>
    </font>
    <font>
      <b/>
      <i/>
      <u val="double"/>
      <sz val="12"/>
      <name val="Arial"/>
      <family val="2"/>
    </font>
    <font>
      <b/>
      <i/>
      <sz val="14"/>
      <color indexed="2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3"/>
      <color indexed="9"/>
      <name val="Arial"/>
      <family val="2"/>
    </font>
    <font>
      <sz val="7"/>
      <name val="Arial"/>
      <family val="2"/>
    </font>
    <font>
      <sz val="7"/>
      <color indexed="54"/>
      <name val="Arial"/>
      <family val="2"/>
    </font>
    <font>
      <b/>
      <sz val="10.5"/>
      <name val="Arial"/>
      <family val="2"/>
    </font>
    <font>
      <b/>
      <sz val="12"/>
      <name val="Arial"/>
      <family val="2"/>
    </font>
    <font>
      <sz val="10"/>
      <color indexed="19"/>
      <name val="Arial"/>
      <family val="2"/>
    </font>
    <font>
      <b/>
      <sz val="13"/>
      <name val="Arial"/>
      <family val="2"/>
    </font>
    <font>
      <b/>
      <sz val="11"/>
      <color indexed="18"/>
      <name val="Arial"/>
      <family val="2"/>
    </font>
    <font>
      <b/>
      <i/>
      <sz val="12"/>
      <name val="Arial"/>
      <family val="2"/>
    </font>
    <font>
      <b/>
      <i/>
      <sz val="10"/>
      <color indexed="18"/>
      <name val="Arial"/>
      <family val="2"/>
    </font>
    <font>
      <i/>
      <sz val="11"/>
      <color indexed="55"/>
      <name val="Arial"/>
      <family val="2"/>
    </font>
    <font>
      <b/>
      <i/>
      <sz val="10.5"/>
      <color indexed="55"/>
      <name val="Arial"/>
      <family val="2"/>
    </font>
    <font>
      <b/>
      <sz val="11"/>
      <color indexed="63"/>
      <name val="Arial"/>
      <family val="2"/>
    </font>
    <font>
      <sz val="11"/>
      <color indexed="55"/>
      <name val="Arial"/>
      <family val="2"/>
    </font>
    <font>
      <b/>
      <sz val="10.5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10"/>
      <color indexed="46"/>
      <name val="Arial"/>
      <family val="2"/>
    </font>
    <font>
      <i/>
      <sz val="8"/>
      <color indexed="55"/>
      <name val="Arial"/>
      <family val="2"/>
    </font>
    <font>
      <b/>
      <i/>
      <sz val="15"/>
      <name val="Arial"/>
      <family val="2"/>
    </font>
    <font>
      <sz val="8"/>
      <color indexed="22"/>
      <name val="Arial"/>
      <family val="2"/>
    </font>
    <font>
      <sz val="11"/>
      <color indexed="54"/>
      <name val="Arial"/>
      <family val="2"/>
    </font>
    <font>
      <b/>
      <sz val="11"/>
      <color indexed="54"/>
      <name val="Arial"/>
      <family val="2"/>
    </font>
    <font>
      <b/>
      <sz val="8"/>
      <color indexed="22"/>
      <name val="Arial"/>
      <family val="2"/>
    </font>
    <font>
      <b/>
      <sz val="10.5"/>
      <color indexed="22"/>
      <name val="Arial"/>
      <family val="2"/>
    </font>
    <font>
      <sz val="10"/>
      <color indexed="22"/>
      <name val="Arial"/>
      <family val="2"/>
    </font>
    <font>
      <sz val="10"/>
      <color indexed="9"/>
      <name val="Arial"/>
      <family val="2"/>
    </font>
    <font>
      <b/>
      <sz val="10.5"/>
      <color indexed="18"/>
      <name val="Arial"/>
      <family val="2"/>
    </font>
    <font>
      <sz val="10"/>
      <color indexed="50"/>
      <name val="Arial"/>
      <family val="2"/>
    </font>
    <font>
      <b/>
      <i/>
      <sz val="13"/>
      <name val="Arial"/>
      <family val="2"/>
    </font>
    <font>
      <b/>
      <sz val="7"/>
      <name val="Arial"/>
      <family val="2"/>
    </font>
    <font>
      <b/>
      <i/>
      <sz val="9"/>
      <color indexed="48"/>
      <name val="Arial"/>
      <family val="2"/>
    </font>
    <font>
      <sz val="11"/>
      <color indexed="22"/>
      <name val="Arial"/>
      <family val="2"/>
    </font>
    <font>
      <b/>
      <sz val="7"/>
      <color indexed="22"/>
      <name val="Arial"/>
      <family val="2"/>
    </font>
    <font>
      <b/>
      <sz val="12"/>
      <color indexed="22"/>
      <name val="Arial"/>
      <family val="2"/>
    </font>
    <font>
      <b/>
      <i/>
      <sz val="10"/>
      <color indexed="30"/>
      <name val="Arial"/>
      <family val="2"/>
    </font>
    <font>
      <b/>
      <i/>
      <sz val="14"/>
      <color indexed="30"/>
      <name val="Arial"/>
      <family val="2"/>
    </font>
    <font>
      <b/>
      <i/>
      <sz val="11"/>
      <color indexed="30"/>
      <name val="Arial"/>
      <family val="2"/>
    </font>
    <font>
      <sz val="8"/>
      <color indexed="9"/>
      <name val="Arial"/>
      <family val="2"/>
    </font>
    <font>
      <u val="double"/>
      <sz val="11"/>
      <color indexed="26"/>
      <name val="Arial"/>
      <family val="2"/>
    </font>
    <font>
      <b/>
      <u val="double"/>
      <sz val="11"/>
      <color indexed="23"/>
      <name val="Arial"/>
      <family val="2"/>
    </font>
    <font>
      <sz val="11"/>
      <color indexed="23"/>
      <name val="Arial"/>
      <family val="2"/>
    </font>
    <font>
      <b/>
      <sz val="7"/>
      <color indexed="31"/>
      <name val="Arial"/>
      <family val="2"/>
    </font>
    <font>
      <b/>
      <sz val="12"/>
      <color indexed="31"/>
      <name val="Arial"/>
      <family val="2"/>
    </font>
    <font>
      <sz val="10"/>
      <color indexed="31"/>
      <name val="Arial"/>
      <family val="2"/>
    </font>
    <font>
      <sz val="11"/>
      <color indexed="26"/>
      <name val="Arial"/>
      <family val="2"/>
    </font>
    <font>
      <u val="double"/>
      <sz val="11"/>
      <color indexed="23"/>
      <name val="Arial"/>
      <family val="2"/>
    </font>
    <font>
      <b/>
      <i/>
      <sz val="14"/>
      <color indexed="8"/>
      <name val="Arial"/>
      <family val="2"/>
    </font>
    <font>
      <b/>
      <i/>
      <sz val="11"/>
      <color indexed="8"/>
      <name val="Arial"/>
      <family val="2"/>
    </font>
    <font>
      <b/>
      <u val="double"/>
      <sz val="11"/>
      <name val="Arial"/>
      <family val="2"/>
    </font>
    <font>
      <b/>
      <sz val="14"/>
      <name val="Arial"/>
      <family val="2"/>
    </font>
    <font>
      <b/>
      <i/>
      <sz val="12"/>
      <color indexed="21"/>
      <name val="Arial"/>
      <family val="2"/>
    </font>
    <font>
      <i/>
      <sz val="7"/>
      <color indexed="55"/>
      <name val="Arial"/>
      <family val="2"/>
    </font>
    <font>
      <sz val="10"/>
      <color indexed="55"/>
      <name val="Arial"/>
      <family val="2"/>
    </font>
    <font>
      <b/>
      <sz val="10"/>
      <name val="Arial"/>
      <family val="2"/>
    </font>
    <font>
      <b/>
      <sz val="18"/>
      <color indexed="25"/>
      <name val="Calibri"/>
      <family val="2"/>
    </font>
    <font>
      <b/>
      <i/>
      <sz val="20"/>
      <color indexed="62"/>
      <name val="Book Antiqua"/>
      <family val="1"/>
    </font>
    <font>
      <sz val="12"/>
      <name val="Arial Cyr"/>
      <family val="2"/>
    </font>
    <font>
      <sz val="11"/>
      <name val="Arial Cyr"/>
      <family val="2"/>
    </font>
    <font>
      <sz val="9"/>
      <name val="Arial Cyr"/>
      <family val="2"/>
    </font>
    <font>
      <b/>
      <sz val="14"/>
      <color indexed="59"/>
      <name val="Calibri"/>
      <family val="2"/>
    </font>
    <font>
      <b/>
      <i/>
      <sz val="9"/>
      <name val="Arial"/>
      <family val="2"/>
    </font>
    <font>
      <sz val="12"/>
      <name val="Times New Roman"/>
      <family val="1"/>
    </font>
    <font>
      <b/>
      <i/>
      <u val="double"/>
      <sz val="10"/>
      <name val="Times New Roman CYR"/>
      <family val="1"/>
    </font>
    <font>
      <b/>
      <i/>
      <u val="double"/>
      <sz val="9"/>
      <name val="Times New Roman CYR"/>
      <family val="1"/>
    </font>
    <font>
      <b/>
      <i/>
      <u val="single"/>
      <sz val="12"/>
      <name val="Arial"/>
      <family val="2"/>
    </font>
    <font>
      <b/>
      <i/>
      <sz val="15"/>
      <color indexed="8"/>
      <name val="Times New Roman"/>
      <family val="1"/>
    </font>
    <font>
      <b/>
      <sz val="12"/>
      <name val="Times New Roman CYR"/>
      <family val="1"/>
    </font>
    <font>
      <b/>
      <sz val="14"/>
      <name val="Times New Roman CYR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7"/>
      <color indexed="23"/>
      <name val="Times New Roman"/>
      <family val="1"/>
    </font>
    <font>
      <b/>
      <sz val="12"/>
      <color indexed="18"/>
      <name val="Times New Roman"/>
      <family val="1"/>
    </font>
    <font>
      <b/>
      <sz val="14"/>
      <name val="Times New Roman"/>
      <family val="1"/>
    </font>
    <font>
      <sz val="9"/>
      <color indexed="46"/>
      <name val="Arial"/>
      <family val="2"/>
    </font>
    <font>
      <sz val="7"/>
      <color indexed="23"/>
      <name val="Times New Roman"/>
      <family val="1"/>
    </font>
    <font>
      <b/>
      <i/>
      <sz val="5"/>
      <color indexed="46"/>
      <name val="Arial"/>
      <family val="2"/>
    </font>
    <font>
      <sz val="5"/>
      <color indexed="46"/>
      <name val="Arial"/>
      <family val="2"/>
    </font>
    <font>
      <b/>
      <sz val="5"/>
      <color indexed="46"/>
      <name val="Arial"/>
      <family val="2"/>
    </font>
    <font>
      <b/>
      <sz val="13"/>
      <color indexed="10"/>
      <name val="Arial"/>
      <family val="2"/>
    </font>
    <font>
      <sz val="6"/>
      <name val="Arial"/>
      <family val="2"/>
    </font>
    <font>
      <b/>
      <i/>
      <sz val="6"/>
      <color indexed="54"/>
      <name val="Arial"/>
      <family val="2"/>
    </font>
    <font>
      <i/>
      <sz val="6"/>
      <color indexed="55"/>
      <name val="Arial"/>
      <family val="2"/>
    </font>
    <font>
      <sz val="6"/>
      <color indexed="55"/>
      <name val="Arial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2" fillId="0" borderId="0">
      <alignment horizontal="left"/>
      <protection/>
    </xf>
    <xf numFmtId="164" fontId="1" fillId="0" borderId="0">
      <alignment/>
      <protection/>
    </xf>
    <xf numFmtId="165" fontId="1" fillId="0" borderId="0" applyFill="0" applyBorder="0" applyAlignment="0" applyProtection="0"/>
  </cellStyleXfs>
  <cellXfs count="201">
    <xf numFmtId="164" fontId="0" fillId="0" borderId="0" xfId="0" applyAlignment="1">
      <alignment/>
    </xf>
    <xf numFmtId="164" fontId="3" fillId="0" borderId="0" xfId="0" applyFont="1" applyAlignment="1">
      <alignment/>
    </xf>
    <xf numFmtId="164" fontId="0" fillId="0" borderId="0" xfId="0" applyBorder="1" applyAlignment="1">
      <alignment horizontal="center"/>
    </xf>
    <xf numFmtId="164" fontId="4" fillId="0" borderId="0" xfId="0" applyFont="1" applyBorder="1" applyAlignment="1">
      <alignment horizontal="left"/>
    </xf>
    <xf numFmtId="164" fontId="5" fillId="0" borderId="0" xfId="0" applyFont="1" applyBorder="1" applyAlignment="1">
      <alignment horizontal="center" vertical="center"/>
    </xf>
    <xf numFmtId="164" fontId="6" fillId="2" borderId="0" xfId="0" applyFont="1" applyFill="1" applyBorder="1" applyAlignment="1">
      <alignment horizontal="center"/>
    </xf>
    <xf numFmtId="164" fontId="0" fillId="2" borderId="0" xfId="0" applyFill="1" applyAlignment="1">
      <alignment/>
    </xf>
    <xf numFmtId="164" fontId="7" fillId="0" borderId="0" xfId="0" applyFont="1" applyBorder="1" applyAlignment="1">
      <alignment horizontal="left"/>
    </xf>
    <xf numFmtId="164" fontId="8" fillId="0" borderId="0" xfId="0" applyFont="1" applyBorder="1" applyAlignment="1">
      <alignment horizontal="left"/>
    </xf>
    <xf numFmtId="164" fontId="9" fillId="3" borderId="0" xfId="0" applyFont="1" applyFill="1" applyBorder="1" applyAlignment="1">
      <alignment horizontal="center" vertical="center"/>
    </xf>
    <xf numFmtId="164" fontId="10" fillId="3" borderId="0" xfId="0" applyFont="1" applyFill="1" applyBorder="1" applyAlignment="1">
      <alignment horizontal="center"/>
    </xf>
    <xf numFmtId="164" fontId="11" fillId="4" borderId="1" xfId="0" applyFont="1" applyFill="1" applyBorder="1" applyAlignment="1">
      <alignment horizontal="center"/>
    </xf>
    <xf numFmtId="164" fontId="0" fillId="4" borderId="0" xfId="0" applyFill="1" applyAlignment="1">
      <alignment/>
    </xf>
    <xf numFmtId="164" fontId="12" fillId="5" borderId="1" xfId="0" applyFont="1" applyFill="1" applyBorder="1" applyAlignment="1">
      <alignment horizontal="center"/>
    </xf>
    <xf numFmtId="164" fontId="13" fillId="6" borderId="1" xfId="0" applyFont="1" applyFill="1" applyBorder="1" applyAlignment="1">
      <alignment horizontal="center"/>
    </xf>
    <xf numFmtId="164" fontId="14" fillId="7" borderId="1" xfId="0" applyFont="1" applyFill="1" applyBorder="1" applyAlignment="1">
      <alignment horizontal="center"/>
    </xf>
    <xf numFmtId="164" fontId="0" fillId="8" borderId="0" xfId="0" applyFill="1" applyAlignment="1">
      <alignment/>
    </xf>
    <xf numFmtId="164" fontId="15" fillId="9" borderId="1" xfId="0" applyFont="1" applyFill="1" applyBorder="1" applyAlignment="1">
      <alignment horizontal="left"/>
    </xf>
    <xf numFmtId="164" fontId="0" fillId="9" borderId="0" xfId="0" applyFill="1" applyAlignment="1">
      <alignment/>
    </xf>
    <xf numFmtId="164" fontId="16" fillId="10" borderId="1" xfId="0" applyFont="1" applyFill="1" applyBorder="1" applyAlignment="1">
      <alignment vertical="center"/>
    </xf>
    <xf numFmtId="166" fontId="18" fillId="10" borderId="1" xfId="0" applyNumberFormat="1" applyFont="1" applyFill="1" applyBorder="1" applyAlignment="1">
      <alignment horizontal="right"/>
    </xf>
    <xf numFmtId="166" fontId="19" fillId="11" borderId="1" xfId="0" applyNumberFormat="1" applyFont="1" applyFill="1" applyBorder="1" applyAlignment="1">
      <alignment horizontal="right"/>
    </xf>
    <xf numFmtId="166" fontId="21" fillId="12" borderId="1" xfId="0" applyNumberFormat="1" applyFont="1" applyFill="1" applyBorder="1" applyAlignment="1">
      <alignment horizontal="right"/>
    </xf>
    <xf numFmtId="166" fontId="22" fillId="13" borderId="1" xfId="0" applyNumberFormat="1" applyFont="1" applyFill="1" applyBorder="1" applyAlignment="1">
      <alignment horizontal="right"/>
    </xf>
    <xf numFmtId="164" fontId="23" fillId="10" borderId="1" xfId="0" applyFont="1" applyFill="1" applyBorder="1" applyAlignment="1">
      <alignment/>
    </xf>
    <xf numFmtId="164" fontId="16" fillId="10" borderId="1" xfId="0" applyFont="1" applyFill="1" applyBorder="1" applyAlignment="1">
      <alignment horizontal="left" vertical="center"/>
    </xf>
    <xf numFmtId="167" fontId="18" fillId="10" borderId="1" xfId="0" applyNumberFormat="1" applyFont="1" applyFill="1" applyBorder="1" applyAlignment="1">
      <alignment horizontal="right"/>
    </xf>
    <xf numFmtId="167" fontId="19" fillId="11" borderId="1" xfId="0" applyNumberFormat="1" applyFont="1" applyFill="1" applyBorder="1" applyAlignment="1">
      <alignment horizontal="right"/>
    </xf>
    <xf numFmtId="167" fontId="21" fillId="12" borderId="1" xfId="0" applyNumberFormat="1" applyFont="1" applyFill="1" applyBorder="1" applyAlignment="1">
      <alignment horizontal="right"/>
    </xf>
    <xf numFmtId="167" fontId="22" fillId="13" borderId="1" xfId="0" applyNumberFormat="1" applyFont="1" applyFill="1" applyBorder="1" applyAlignment="1">
      <alignment horizontal="right"/>
    </xf>
    <xf numFmtId="167" fontId="24" fillId="13" borderId="1" xfId="0" applyNumberFormat="1" applyFont="1" applyFill="1" applyBorder="1" applyAlignment="1">
      <alignment horizontal="right"/>
    </xf>
    <xf numFmtId="164" fontId="25" fillId="13" borderId="1" xfId="0" applyFont="1" applyFill="1" applyBorder="1" applyAlignment="1">
      <alignment vertical="center"/>
    </xf>
    <xf numFmtId="164" fontId="26" fillId="9" borderId="1" xfId="0" applyFont="1" applyFill="1" applyBorder="1" applyAlignment="1">
      <alignment horizontal="left" vertical="center"/>
    </xf>
    <xf numFmtId="164" fontId="0" fillId="9" borderId="0" xfId="0" applyFont="1" applyFill="1" applyAlignment="1">
      <alignment/>
    </xf>
    <xf numFmtId="164" fontId="21" fillId="9" borderId="0" xfId="0" applyFont="1" applyFill="1" applyAlignment="1">
      <alignment/>
    </xf>
    <xf numFmtId="164" fontId="27" fillId="8" borderId="1" xfId="0" applyFont="1" applyFill="1" applyBorder="1" applyAlignment="1">
      <alignment horizontal="left" vertical="center"/>
    </xf>
    <xf numFmtId="164" fontId="28" fillId="8" borderId="1" xfId="0" applyFont="1" applyFill="1" applyBorder="1" applyAlignment="1">
      <alignment horizontal="right"/>
    </xf>
    <xf numFmtId="164" fontId="29" fillId="8" borderId="1" xfId="0" applyFont="1" applyFill="1" applyBorder="1" applyAlignment="1">
      <alignment horizontal="right"/>
    </xf>
    <xf numFmtId="164" fontId="30" fillId="0" borderId="1" xfId="0" applyFont="1" applyBorder="1" applyAlignment="1">
      <alignment horizontal="left" vertical="center"/>
    </xf>
    <xf numFmtId="164" fontId="31" fillId="0" borderId="1" xfId="0" applyFont="1" applyBorder="1" applyAlignment="1">
      <alignment horizontal="right"/>
    </xf>
    <xf numFmtId="164" fontId="32" fillId="0" borderId="1" xfId="0" applyFont="1" applyBorder="1" applyAlignment="1">
      <alignment horizontal="right"/>
    </xf>
    <xf numFmtId="164" fontId="33" fillId="0" borderId="1" xfId="0" applyFont="1" applyBorder="1" applyAlignment="1">
      <alignment horizontal="right"/>
    </xf>
    <xf numFmtId="164" fontId="34" fillId="0" borderId="1" xfId="0" applyFont="1" applyBorder="1" applyAlignment="1">
      <alignment horizontal="right"/>
    </xf>
    <xf numFmtId="164" fontId="35" fillId="0" borderId="0" xfId="0" applyFont="1" applyAlignment="1">
      <alignment/>
    </xf>
    <xf numFmtId="164" fontId="31" fillId="0" borderId="1" xfId="0" applyFont="1" applyBorder="1" applyAlignment="1">
      <alignment horizontal="left" vertical="center"/>
    </xf>
    <xf numFmtId="164" fontId="36" fillId="0" borderId="1" xfId="0" applyFont="1" applyBorder="1" applyAlignment="1">
      <alignment horizontal="right"/>
    </xf>
    <xf numFmtId="164" fontId="29" fillId="0" borderId="1" xfId="0" applyFont="1" applyBorder="1" applyAlignment="1">
      <alignment horizontal="right"/>
    </xf>
    <xf numFmtId="168" fontId="31" fillId="0" borderId="1" xfId="0" applyNumberFormat="1" applyFont="1" applyBorder="1" applyAlignment="1">
      <alignment horizontal="right"/>
    </xf>
    <xf numFmtId="164" fontId="37" fillId="8" borderId="1" xfId="0" applyFont="1" applyFill="1" applyBorder="1" applyAlignment="1">
      <alignment horizontal="left" vertical="center"/>
    </xf>
    <xf numFmtId="164" fontId="21" fillId="8" borderId="0" xfId="0" applyFont="1" applyFill="1" applyAlignment="1">
      <alignment/>
    </xf>
    <xf numFmtId="164" fontId="38" fillId="0" borderId="1" xfId="0" applyFont="1" applyBorder="1" applyAlignment="1">
      <alignment horizontal="left" wrapText="1"/>
    </xf>
    <xf numFmtId="164" fontId="38" fillId="0" borderId="0" xfId="0" applyFont="1" applyAlignment="1">
      <alignment/>
    </xf>
    <xf numFmtId="166" fontId="41" fillId="0" borderId="2" xfId="0" applyNumberFormat="1" applyFont="1" applyBorder="1" applyAlignment="1">
      <alignment horizontal="right"/>
    </xf>
    <xf numFmtId="166" fontId="42" fillId="0" borderId="2" xfId="0" applyNumberFormat="1" applyFont="1" applyBorder="1" applyAlignment="1">
      <alignment horizontal="right"/>
    </xf>
    <xf numFmtId="166" fontId="38" fillId="0" borderId="2" xfId="0" applyNumberFormat="1" applyFont="1" applyBorder="1" applyAlignment="1">
      <alignment/>
    </xf>
    <xf numFmtId="164" fontId="43" fillId="0" borderId="2" xfId="0" applyFont="1" applyBorder="1" applyAlignment="1">
      <alignment/>
    </xf>
    <xf numFmtId="164" fontId="17" fillId="10" borderId="1" xfId="0" applyFont="1" applyFill="1" applyBorder="1" applyAlignment="1">
      <alignment horizontal="left" wrapText="1"/>
    </xf>
    <xf numFmtId="164" fontId="44" fillId="10" borderId="0" xfId="0" applyFont="1" applyFill="1" applyAlignment="1">
      <alignment/>
    </xf>
    <xf numFmtId="166" fontId="19" fillId="11" borderId="2" xfId="0" applyNumberFormat="1" applyFont="1" applyFill="1" applyBorder="1" applyAlignment="1">
      <alignment horizontal="right"/>
    </xf>
    <xf numFmtId="166" fontId="45" fillId="12" borderId="2" xfId="0" applyNumberFormat="1" applyFont="1" applyFill="1" applyBorder="1" applyAlignment="1">
      <alignment horizontal="right"/>
    </xf>
    <xf numFmtId="166" fontId="22" fillId="13" borderId="2" xfId="0" applyNumberFormat="1" applyFont="1" applyFill="1" applyBorder="1" applyAlignment="1">
      <alignment/>
    </xf>
    <xf numFmtId="164" fontId="46" fillId="10" borderId="2" xfId="0" applyFont="1" applyFill="1" applyBorder="1" applyAlignment="1">
      <alignment/>
    </xf>
    <xf numFmtId="164" fontId="47" fillId="14" borderId="1" xfId="0" applyFont="1" applyFill="1" applyBorder="1" applyAlignment="1">
      <alignment horizontal="left" vertical="center"/>
    </xf>
    <xf numFmtId="166" fontId="48" fillId="14" borderId="2" xfId="0" applyNumberFormat="1" applyFont="1" applyFill="1" applyBorder="1" applyAlignment="1">
      <alignment horizontal="right"/>
    </xf>
    <xf numFmtId="166" fontId="45" fillId="14" borderId="2" xfId="0" applyNumberFormat="1" applyFont="1" applyFill="1" applyBorder="1" applyAlignment="1">
      <alignment horizontal="right"/>
    </xf>
    <xf numFmtId="164" fontId="0" fillId="14" borderId="0" xfId="0" applyFill="1" applyAlignment="1">
      <alignment/>
    </xf>
    <xf numFmtId="164" fontId="0" fillId="14" borderId="1" xfId="0" applyFont="1" applyFill="1" applyBorder="1" applyAlignment="1">
      <alignment/>
    </xf>
    <xf numFmtId="164" fontId="17" fillId="10" borderId="1" xfId="0" applyFont="1" applyFill="1" applyBorder="1" applyAlignment="1">
      <alignment horizontal="left" vertical="center"/>
    </xf>
    <xf numFmtId="164" fontId="44" fillId="0" borderId="0" xfId="0" applyFont="1" applyAlignment="1">
      <alignment/>
    </xf>
    <xf numFmtId="164" fontId="24" fillId="13" borderId="2" xfId="0" applyFont="1" applyFill="1" applyBorder="1" applyAlignment="1">
      <alignment/>
    </xf>
    <xf numFmtId="164" fontId="23" fillId="10" borderId="2" xfId="0" applyFont="1" applyFill="1" applyBorder="1" applyAlignment="1">
      <alignment/>
    </xf>
    <xf numFmtId="164" fontId="49" fillId="15" borderId="1" xfId="0" applyFont="1" applyFill="1" applyBorder="1" applyAlignment="1">
      <alignment horizontal="left" vertical="center"/>
    </xf>
    <xf numFmtId="166" fontId="48" fillId="15" borderId="2" xfId="0" applyNumberFormat="1" applyFont="1" applyFill="1" applyBorder="1" applyAlignment="1">
      <alignment horizontal="right"/>
    </xf>
    <xf numFmtId="166" fontId="42" fillId="15" borderId="2" xfId="0" applyNumberFormat="1" applyFont="1" applyFill="1" applyBorder="1" applyAlignment="1">
      <alignment horizontal="right"/>
    </xf>
    <xf numFmtId="164" fontId="0" fillId="15" borderId="0" xfId="0" applyFill="1" applyAlignment="1">
      <alignment/>
    </xf>
    <xf numFmtId="164" fontId="0" fillId="4" borderId="1" xfId="0" applyFont="1" applyFill="1" applyBorder="1" applyAlignment="1">
      <alignment/>
    </xf>
    <xf numFmtId="164" fontId="50" fillId="0" borderId="1" xfId="0" applyFont="1" applyFill="1" applyBorder="1" applyAlignment="1">
      <alignment horizontal="left" vertical="center"/>
    </xf>
    <xf numFmtId="166" fontId="51" fillId="0" borderId="2" xfId="0" applyNumberFormat="1" applyFont="1" applyBorder="1" applyAlignment="1">
      <alignment horizontal="right"/>
    </xf>
    <xf numFmtId="166" fontId="52" fillId="0" borderId="2" xfId="0" applyNumberFormat="1" applyFont="1" applyBorder="1" applyAlignment="1">
      <alignment/>
    </xf>
    <xf numFmtId="164" fontId="53" fillId="16" borderId="3" xfId="0" applyFont="1" applyFill="1" applyBorder="1" applyAlignment="1">
      <alignment vertical="center"/>
    </xf>
    <xf numFmtId="164" fontId="56" fillId="16" borderId="4" xfId="0" applyFont="1" applyFill="1" applyBorder="1" applyAlignment="1">
      <alignment/>
    </xf>
    <xf numFmtId="166" fontId="48" fillId="17" borderId="2" xfId="0" applyNumberFormat="1" applyFont="1" applyFill="1" applyBorder="1" applyAlignment="1">
      <alignment horizontal="right"/>
    </xf>
    <xf numFmtId="166" fontId="42" fillId="17" borderId="2" xfId="0" applyNumberFormat="1" applyFont="1" applyFill="1" applyBorder="1" applyAlignment="1">
      <alignment horizontal="right"/>
    </xf>
    <xf numFmtId="164" fontId="22" fillId="17" borderId="0" xfId="0" applyFont="1" applyFill="1" applyAlignment="1">
      <alignment/>
    </xf>
    <xf numFmtId="164" fontId="0" fillId="16" borderId="1" xfId="0" applyFont="1" applyFill="1" applyBorder="1" applyAlignment="1">
      <alignment/>
    </xf>
    <xf numFmtId="164" fontId="57" fillId="0" borderId="1" xfId="0" applyFont="1" applyBorder="1" applyAlignment="1">
      <alignment horizontal="left" wrapText="1"/>
    </xf>
    <xf numFmtId="166" fontId="60" fillId="0" borderId="2" xfId="0" applyNumberFormat="1" applyFont="1" applyBorder="1" applyAlignment="1">
      <alignment horizontal="right"/>
    </xf>
    <xf numFmtId="166" fontId="61" fillId="0" borderId="2" xfId="0" applyNumberFormat="1" applyFont="1" applyBorder="1" applyAlignment="1">
      <alignment horizontal="right"/>
    </xf>
    <xf numFmtId="164" fontId="62" fillId="0" borderId="2" xfId="0" applyFont="1" applyBorder="1" applyAlignment="1">
      <alignment/>
    </xf>
    <xf numFmtId="164" fontId="63" fillId="0" borderId="1" xfId="0" applyFont="1" applyBorder="1" applyAlignment="1">
      <alignment wrapText="1"/>
    </xf>
    <xf numFmtId="164" fontId="65" fillId="18" borderId="3" xfId="0" applyFont="1" applyFill="1" applyBorder="1" applyAlignment="1">
      <alignment vertical="top"/>
    </xf>
    <xf numFmtId="164" fontId="56" fillId="18" borderId="4" xfId="0" applyFont="1" applyFill="1" applyBorder="1" applyAlignment="1">
      <alignment/>
    </xf>
    <xf numFmtId="166" fontId="48" fillId="18" borderId="2" xfId="0" applyNumberFormat="1" applyFont="1" applyFill="1" applyBorder="1" applyAlignment="1">
      <alignment horizontal="right"/>
    </xf>
    <xf numFmtId="166" fontId="42" fillId="18" borderId="2" xfId="0" applyNumberFormat="1" applyFont="1" applyFill="1" applyBorder="1" applyAlignment="1">
      <alignment horizontal="right"/>
    </xf>
    <xf numFmtId="164" fontId="0" fillId="18" borderId="0" xfId="0" applyFill="1" applyAlignment="1">
      <alignment/>
    </xf>
    <xf numFmtId="164" fontId="0" fillId="18" borderId="1" xfId="0" applyFont="1" applyFill="1" applyBorder="1" applyAlignment="1">
      <alignment/>
    </xf>
    <xf numFmtId="164" fontId="17" fillId="0" borderId="1" xfId="0" applyFont="1" applyBorder="1" applyAlignment="1">
      <alignment wrapText="1"/>
    </xf>
    <xf numFmtId="166" fontId="19" fillId="0" borderId="2" xfId="0" applyNumberFormat="1" applyFont="1" applyBorder="1" applyAlignment="1">
      <alignment horizontal="right"/>
    </xf>
    <xf numFmtId="166" fontId="45" fillId="0" borderId="2" xfId="0" applyNumberFormat="1" applyFont="1" applyBorder="1" applyAlignment="1">
      <alignment horizontal="right"/>
    </xf>
    <xf numFmtId="166" fontId="68" fillId="0" borderId="2" xfId="0" applyNumberFormat="1" applyFont="1" applyBorder="1" applyAlignment="1">
      <alignment/>
    </xf>
    <xf numFmtId="164" fontId="0" fillId="0" borderId="2" xfId="0" applyFont="1" applyBorder="1" applyAlignment="1">
      <alignment/>
    </xf>
    <xf numFmtId="164" fontId="69" fillId="9" borderId="1" xfId="0" applyFont="1" applyFill="1" applyBorder="1" applyAlignment="1">
      <alignment horizontal="left" vertical="center"/>
    </xf>
    <xf numFmtId="164" fontId="19" fillId="9" borderId="0" xfId="0" applyFont="1" applyFill="1" applyAlignment="1">
      <alignment/>
    </xf>
    <xf numFmtId="164" fontId="31" fillId="0" borderId="1" xfId="0" applyFont="1" applyBorder="1" applyAlignment="1">
      <alignment horizontal="left" vertical="center" wrapText="1"/>
    </xf>
    <xf numFmtId="166" fontId="28" fillId="0" borderId="1" xfId="0" applyNumberFormat="1" applyFont="1" applyBorder="1" applyAlignment="1">
      <alignment horizontal="right"/>
    </xf>
    <xf numFmtId="166" fontId="70" fillId="0" borderId="2" xfId="0" applyNumberFormat="1" applyFont="1" applyBorder="1" applyAlignment="1">
      <alignment horizontal="right"/>
    </xf>
    <xf numFmtId="166" fontId="71" fillId="0" borderId="2" xfId="0" applyNumberFormat="1" applyFont="1" applyBorder="1" applyAlignment="1">
      <alignment/>
    </xf>
    <xf numFmtId="164" fontId="0" fillId="19" borderId="0" xfId="0" applyFont="1" applyFill="1" applyBorder="1" applyAlignment="1">
      <alignment horizontal="center"/>
    </xf>
    <xf numFmtId="164" fontId="0" fillId="0" borderId="0" xfId="0" applyFont="1" applyFill="1" applyBorder="1" applyAlignment="1">
      <alignment horizontal="center"/>
    </xf>
    <xf numFmtId="164" fontId="0" fillId="0" borderId="0" xfId="0" applyFont="1" applyFill="1" applyBorder="1" applyAlignment="1">
      <alignment horizontal="left" wrapText="1"/>
    </xf>
    <xf numFmtId="164" fontId="3" fillId="0" borderId="0" xfId="0" applyFont="1" applyFill="1" applyAlignment="1">
      <alignment/>
    </xf>
    <xf numFmtId="164" fontId="0" fillId="0" borderId="0" xfId="0" applyFont="1" applyFill="1" applyAlignment="1">
      <alignment/>
    </xf>
    <xf numFmtId="164" fontId="72" fillId="0" borderId="0" xfId="0" applyFont="1" applyFill="1" applyAlignment="1">
      <alignment/>
    </xf>
    <xf numFmtId="164" fontId="73" fillId="0" borderId="0" xfId="0" applyFont="1" applyAlignment="1">
      <alignment/>
    </xf>
    <xf numFmtId="164" fontId="2" fillId="0" borderId="0" xfId="0" applyFont="1" applyAlignment="1">
      <alignment/>
    </xf>
    <xf numFmtId="164" fontId="0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4" fontId="74" fillId="0" borderId="0" xfId="0" applyFont="1" applyFill="1" applyBorder="1" applyAlignment="1">
      <alignment horizontal="center"/>
    </xf>
    <xf numFmtId="164" fontId="75" fillId="0" borderId="0" xfId="0" applyNumberFormat="1" applyFont="1" applyAlignment="1">
      <alignment/>
    </xf>
    <xf numFmtId="164" fontId="6" fillId="0" borderId="0" xfId="0" applyFont="1" applyFill="1" applyBorder="1" applyAlignment="1">
      <alignment horizontal="center"/>
    </xf>
    <xf numFmtId="164" fontId="7" fillId="0" borderId="0" xfId="0" applyFont="1" applyFill="1" applyBorder="1" applyAlignment="1">
      <alignment horizontal="left"/>
    </xf>
    <xf numFmtId="164" fontId="76" fillId="0" borderId="0" xfId="0" applyFont="1" applyBorder="1" applyAlignment="1">
      <alignment/>
    </xf>
    <xf numFmtId="164" fontId="0" fillId="0" borderId="0" xfId="0" applyFill="1" applyBorder="1" applyAlignment="1">
      <alignment/>
    </xf>
    <xf numFmtId="164" fontId="26" fillId="0" borderId="0" xfId="0" applyFont="1" applyFill="1" applyBorder="1" applyAlignment="1">
      <alignment/>
    </xf>
    <xf numFmtId="164" fontId="26" fillId="0" borderId="0" xfId="0" applyFont="1" applyFill="1" applyBorder="1" applyAlignment="1">
      <alignment horizontal="left"/>
    </xf>
    <xf numFmtId="164" fontId="0" fillId="0" borderId="0" xfId="0" applyFont="1" applyBorder="1" applyAlignment="1">
      <alignment wrapText="1"/>
    </xf>
    <xf numFmtId="166" fontId="0" fillId="0" borderId="0" xfId="0" applyNumberFormat="1" applyFill="1" applyBorder="1" applyAlignment="1">
      <alignment/>
    </xf>
    <xf numFmtId="164" fontId="0" fillId="0" borderId="0" xfId="0" applyFont="1" applyFill="1" applyBorder="1" applyAlignment="1">
      <alignment/>
    </xf>
    <xf numFmtId="164" fontId="77" fillId="0" borderId="0" xfId="0" applyFont="1" applyAlignment="1">
      <alignment/>
    </xf>
    <xf numFmtId="164" fontId="0" fillId="0" borderId="0" xfId="0" applyFont="1" applyAlignment="1">
      <alignment wrapText="1"/>
    </xf>
    <xf numFmtId="164" fontId="76" fillId="0" borderId="0" xfId="0" applyFont="1" applyBorder="1" applyAlignment="1">
      <alignment wrapText="1"/>
    </xf>
    <xf numFmtId="164" fontId="0" fillId="0" borderId="0" xfId="0" applyFont="1" applyBorder="1" applyAlignment="1">
      <alignment/>
    </xf>
    <xf numFmtId="164" fontId="78" fillId="0" borderId="0" xfId="0" applyFont="1" applyAlignment="1">
      <alignment/>
    </xf>
    <xf numFmtId="166" fontId="3" fillId="0" borderId="0" xfId="0" applyNumberFormat="1" applyFont="1" applyFill="1" applyBorder="1" applyAlignment="1">
      <alignment/>
    </xf>
    <xf numFmtId="166" fontId="3" fillId="0" borderId="0" xfId="0" applyNumberFormat="1" applyFont="1" applyFill="1" applyBorder="1" applyAlignment="1">
      <alignment horizontal="right"/>
    </xf>
    <xf numFmtId="164" fontId="2" fillId="0" borderId="0" xfId="21" applyFont="1" applyFill="1" applyBorder="1" applyAlignment="1">
      <alignment vertical="center" wrapText="1"/>
      <protection/>
    </xf>
    <xf numFmtId="164" fontId="66" fillId="0" borderId="0" xfId="21" applyFont="1" applyFill="1" applyBorder="1" applyAlignment="1">
      <alignment vertical="top" wrapText="1"/>
      <protection/>
    </xf>
    <xf numFmtId="164" fontId="79" fillId="0" borderId="0" xfId="21" applyFont="1" applyFill="1" applyBorder="1" applyAlignment="1">
      <alignment vertical="center" wrapText="1"/>
      <protection/>
    </xf>
    <xf numFmtId="164" fontId="4" fillId="0" borderId="0" xfId="0" applyFont="1" applyBorder="1" applyAlignment="1">
      <alignment horizontal="center"/>
    </xf>
    <xf numFmtId="164" fontId="74" fillId="0" borderId="0" xfId="0" applyFont="1" applyBorder="1" applyAlignment="1">
      <alignment horizontal="center"/>
    </xf>
    <xf numFmtId="164" fontId="9" fillId="3" borderId="1" xfId="0" applyFont="1" applyFill="1" applyBorder="1" applyAlignment="1">
      <alignment horizontal="center" vertical="center"/>
    </xf>
    <xf numFmtId="164" fontId="81" fillId="20" borderId="5" xfId="22" applyFont="1" applyFill="1" applyBorder="1" applyAlignment="1">
      <alignment horizontal="center" vertical="center" wrapText="1"/>
      <protection/>
    </xf>
    <xf numFmtId="165" fontId="82" fillId="20" borderId="6" xfId="25" applyFont="1" applyFill="1" applyBorder="1" applyAlignment="1" applyProtection="1">
      <alignment horizontal="center" vertical="center" wrapText="1"/>
      <protection/>
    </xf>
    <xf numFmtId="164" fontId="12" fillId="18" borderId="1" xfId="0" applyFont="1" applyFill="1" applyBorder="1" applyAlignment="1">
      <alignment horizontal="center"/>
    </xf>
    <xf numFmtId="164" fontId="83" fillId="6" borderId="1" xfId="0" applyFont="1" applyFill="1" applyBorder="1" applyAlignment="1">
      <alignment horizontal="center" vertical="center"/>
    </xf>
    <xf numFmtId="164" fontId="26" fillId="19" borderId="7" xfId="0" applyFont="1" applyFill="1" applyBorder="1" applyAlignment="1">
      <alignment/>
    </xf>
    <xf numFmtId="164" fontId="26" fillId="19" borderId="8" xfId="0" applyFont="1" applyFill="1" applyBorder="1" applyAlignment="1">
      <alignment/>
    </xf>
    <xf numFmtId="164" fontId="84" fillId="18" borderId="9" xfId="20" applyFont="1" applyFill="1" applyBorder="1" applyAlignment="1">
      <alignment horizontal="left"/>
      <protection/>
    </xf>
    <xf numFmtId="164" fontId="85" fillId="18" borderId="10" xfId="22" applyFont="1" applyFill="1" applyBorder="1" applyAlignment="1">
      <alignment horizontal="center" vertical="center" wrapText="1"/>
      <protection/>
    </xf>
    <xf numFmtId="164" fontId="86" fillId="18" borderId="5" xfId="22" applyFont="1" applyFill="1" applyBorder="1" applyAlignment="1">
      <alignment horizontal="center" vertical="center" wrapText="1"/>
      <protection/>
    </xf>
    <xf numFmtId="165" fontId="86" fillId="18" borderId="6" xfId="25" applyFont="1" applyFill="1" applyBorder="1" applyAlignment="1" applyProtection="1">
      <alignment horizontal="center" vertical="center" wrapText="1"/>
      <protection/>
    </xf>
    <xf numFmtId="165" fontId="85" fillId="18" borderId="10" xfId="25" applyFont="1" applyFill="1" applyBorder="1" applyAlignment="1" applyProtection="1">
      <alignment horizontal="center" vertical="center" wrapText="1"/>
      <protection/>
    </xf>
    <xf numFmtId="164" fontId="85" fillId="18" borderId="11" xfId="25" applyNumberFormat="1" applyFont="1" applyFill="1" applyBorder="1" applyAlignment="1" applyProtection="1">
      <alignment horizontal="center" vertical="center" wrapText="1"/>
      <protection/>
    </xf>
    <xf numFmtId="164" fontId="87" fillId="0" borderId="2" xfId="23" applyFont="1" applyFill="1" applyBorder="1" applyAlignment="1">
      <alignment vertical="center" wrapText="1"/>
      <protection/>
    </xf>
    <xf numFmtId="164" fontId="87" fillId="0" borderId="2" xfId="24" applyFont="1" applyFill="1" applyBorder="1" applyAlignment="1">
      <alignment horizontal="center" wrapText="1"/>
      <protection/>
    </xf>
    <xf numFmtId="164" fontId="88" fillId="0" borderId="2" xfId="24" applyFont="1" applyFill="1" applyBorder="1" applyAlignment="1">
      <alignment horizontal="center" wrapText="1"/>
      <protection/>
    </xf>
    <xf numFmtId="169" fontId="89" fillId="0" borderId="2" xfId="24" applyNumberFormat="1" applyFont="1" applyFill="1" applyBorder="1" applyAlignment="1">
      <alignment horizontal="center" wrapText="1"/>
      <protection/>
    </xf>
    <xf numFmtId="169" fontId="90" fillId="0" borderId="2" xfId="24" applyNumberFormat="1" applyFont="1" applyFill="1" applyBorder="1" applyAlignment="1">
      <alignment horizontal="center" wrapText="1"/>
      <protection/>
    </xf>
    <xf numFmtId="169" fontId="91" fillId="0" borderId="2" xfId="24" applyNumberFormat="1" applyFont="1" applyFill="1" applyBorder="1" applyAlignment="1">
      <alignment horizontal="center" wrapText="1"/>
      <protection/>
    </xf>
    <xf numFmtId="164" fontId="92" fillId="0" borderId="2" xfId="0" applyFont="1" applyFill="1" applyBorder="1" applyAlignment="1">
      <alignment/>
    </xf>
    <xf numFmtId="164" fontId="84" fillId="3" borderId="2" xfId="20" applyFont="1" applyFill="1" applyBorder="1" applyAlignment="1">
      <alignment horizontal="left"/>
      <protection/>
    </xf>
    <xf numFmtId="164" fontId="87" fillId="3" borderId="2" xfId="24" applyFont="1" applyFill="1" applyBorder="1" applyAlignment="1">
      <alignment horizontal="center" wrapText="1"/>
      <protection/>
    </xf>
    <xf numFmtId="164" fontId="88" fillId="3" borderId="2" xfId="24" applyFont="1" applyFill="1" applyBorder="1" applyAlignment="1">
      <alignment horizontal="center" wrapText="1"/>
      <protection/>
    </xf>
    <xf numFmtId="164" fontId="93" fillId="3" borderId="2" xfId="24" applyFont="1" applyFill="1" applyBorder="1" applyAlignment="1">
      <alignment horizontal="center" wrapText="1"/>
      <protection/>
    </xf>
    <xf numFmtId="164" fontId="90" fillId="3" borderId="2" xfId="24" applyFont="1" applyFill="1" applyBorder="1" applyAlignment="1">
      <alignment horizontal="center" wrapText="1"/>
      <protection/>
    </xf>
    <xf numFmtId="164" fontId="84" fillId="11" borderId="2" xfId="20" applyFont="1" applyFill="1" applyBorder="1" applyAlignment="1">
      <alignment horizontal="left"/>
      <protection/>
    </xf>
    <xf numFmtId="164" fontId="87" fillId="11" borderId="2" xfId="24" applyFont="1" applyFill="1" applyBorder="1" applyAlignment="1">
      <alignment horizontal="center" wrapText="1"/>
      <protection/>
    </xf>
    <xf numFmtId="164" fontId="88" fillId="11" borderId="2" xfId="24" applyFont="1" applyFill="1" applyBorder="1" applyAlignment="1">
      <alignment horizontal="center" wrapText="1"/>
      <protection/>
    </xf>
    <xf numFmtId="164" fontId="93" fillId="11" borderId="2" xfId="24" applyFont="1" applyFill="1" applyBorder="1" applyAlignment="1">
      <alignment horizontal="center" wrapText="1"/>
      <protection/>
    </xf>
    <xf numFmtId="164" fontId="90" fillId="11" borderId="2" xfId="24" applyFont="1" applyFill="1" applyBorder="1" applyAlignment="1">
      <alignment horizontal="center" wrapText="1"/>
      <protection/>
    </xf>
    <xf numFmtId="164" fontId="94" fillId="8" borderId="1" xfId="0" applyFont="1" applyFill="1" applyBorder="1" applyAlignment="1">
      <alignment horizontal="left" vertical="center"/>
    </xf>
    <xf numFmtId="164" fontId="95" fillId="21" borderId="1" xfId="0" applyFont="1" applyFill="1" applyBorder="1" applyAlignment="1">
      <alignment wrapText="1"/>
    </xf>
    <xf numFmtId="166" fontId="95" fillId="21" borderId="1" xfId="0" applyNumberFormat="1" applyFont="1" applyFill="1" applyBorder="1" applyAlignment="1">
      <alignment/>
    </xf>
    <xf numFmtId="166" fontId="96" fillId="21" borderId="1" xfId="0" applyNumberFormat="1" applyFont="1" applyFill="1" applyBorder="1" applyAlignment="1">
      <alignment/>
    </xf>
    <xf numFmtId="164" fontId="95" fillId="21" borderId="1" xfId="0" applyFont="1" applyFill="1" applyBorder="1" applyAlignment="1">
      <alignment/>
    </xf>
    <xf numFmtId="164" fontId="0" fillId="21" borderId="0" xfId="0" applyFill="1" applyAlignment="1">
      <alignment/>
    </xf>
    <xf numFmtId="164" fontId="37" fillId="9" borderId="1" xfId="0" applyFont="1" applyFill="1" applyBorder="1" applyAlignment="1">
      <alignment horizontal="left"/>
    </xf>
    <xf numFmtId="164" fontId="97" fillId="12" borderId="2" xfId="0" applyFont="1" applyFill="1" applyBorder="1" applyAlignment="1">
      <alignment horizontal="left" vertical="center" wrapText="1"/>
    </xf>
    <xf numFmtId="166" fontId="19" fillId="12" borderId="2" xfId="0" applyNumberFormat="1" applyFont="1" applyFill="1" applyBorder="1" applyAlignment="1">
      <alignment horizontal="right"/>
    </xf>
    <xf numFmtId="166" fontId="16" fillId="12" borderId="2" xfId="0" applyNumberFormat="1" applyFont="1" applyFill="1" applyBorder="1" applyAlignment="1">
      <alignment horizontal="right"/>
    </xf>
    <xf numFmtId="166" fontId="68" fillId="12" borderId="2" xfId="0" applyNumberFormat="1" applyFont="1" applyFill="1" applyBorder="1" applyAlignment="1">
      <alignment horizontal="right"/>
    </xf>
    <xf numFmtId="164" fontId="62" fillId="12" borderId="2" xfId="0" applyFont="1" applyFill="1" applyBorder="1" applyAlignment="1">
      <alignment/>
    </xf>
    <xf numFmtId="164" fontId="0" fillId="0" borderId="0" xfId="0" applyFill="1" applyAlignment="1">
      <alignment/>
    </xf>
    <xf numFmtId="166" fontId="16" fillId="0" borderId="0" xfId="0" applyNumberFormat="1" applyFont="1" applyFill="1" applyBorder="1" applyAlignment="1">
      <alignment horizontal="right"/>
    </xf>
    <xf numFmtId="164" fontId="24" fillId="0" borderId="2" xfId="0" applyFont="1" applyBorder="1" applyAlignment="1">
      <alignment horizontal="left" vertical="center"/>
    </xf>
    <xf numFmtId="166" fontId="16" fillId="0" borderId="2" xfId="0" applyNumberFormat="1" applyFont="1" applyBorder="1" applyAlignment="1">
      <alignment horizontal="right"/>
    </xf>
    <xf numFmtId="166" fontId="68" fillId="0" borderId="2" xfId="0" applyNumberFormat="1" applyFont="1" applyBorder="1" applyAlignment="1">
      <alignment horizontal="right"/>
    </xf>
    <xf numFmtId="164" fontId="97" fillId="12" borderId="2" xfId="0" applyFont="1" applyFill="1" applyBorder="1" applyAlignment="1">
      <alignment horizontal="left" vertical="center"/>
    </xf>
    <xf numFmtId="164" fontId="24" fillId="12" borderId="2" xfId="0" applyFont="1" applyFill="1" applyBorder="1" applyAlignment="1">
      <alignment horizontal="left" vertical="center"/>
    </xf>
    <xf numFmtId="170" fontId="19" fillId="12" borderId="2" xfId="0" applyNumberFormat="1" applyFont="1" applyFill="1" applyBorder="1" applyAlignment="1">
      <alignment horizontal="right"/>
    </xf>
    <xf numFmtId="170" fontId="16" fillId="12" borderId="2" xfId="0" applyNumberFormat="1" applyFont="1" applyFill="1" applyBorder="1" applyAlignment="1">
      <alignment horizontal="right"/>
    </xf>
    <xf numFmtId="166" fontId="22" fillId="0" borderId="0" xfId="0" applyNumberFormat="1" applyFont="1" applyFill="1" applyBorder="1" applyAlignment="1">
      <alignment horizontal="right"/>
    </xf>
    <xf numFmtId="164" fontId="19" fillId="22" borderId="2" xfId="21" applyFont="1" applyFill="1" applyBorder="1" applyAlignment="1">
      <alignment vertical="center" wrapText="1"/>
      <protection/>
    </xf>
    <xf numFmtId="166" fontId="98" fillId="0" borderId="2" xfId="0" applyNumberFormat="1" applyFont="1" applyBorder="1" applyAlignment="1">
      <alignment horizontal="right"/>
    </xf>
    <xf numFmtId="164" fontId="99" fillId="23" borderId="9" xfId="21" applyFont="1" applyFill="1" applyBorder="1" applyAlignment="1">
      <alignment vertical="center" wrapText="1"/>
      <protection/>
    </xf>
    <xf numFmtId="164" fontId="100" fillId="0" borderId="2" xfId="21" applyFont="1" applyBorder="1" applyAlignment="1">
      <alignment vertical="center" wrapText="1"/>
      <protection/>
    </xf>
    <xf numFmtId="166" fontId="101" fillId="0" borderId="2" xfId="0" applyNumberFormat="1" applyFont="1" applyBorder="1" applyAlignment="1">
      <alignment horizontal="right"/>
    </xf>
    <xf numFmtId="164" fontId="101" fillId="0" borderId="2" xfId="0" applyFont="1" applyBorder="1" applyAlignment="1">
      <alignment/>
    </xf>
    <xf numFmtId="164" fontId="0" fillId="19" borderId="0" xfId="0" applyFill="1" applyAlignment="1">
      <alignment/>
    </xf>
    <xf numFmtId="164" fontId="102" fillId="0" borderId="0" xfId="0" applyFont="1" applyAlignment="1">
      <alignment/>
    </xf>
    <xf numFmtId="164" fontId="103" fillId="0" borderId="0" xfId="0" applyFont="1" applyAlignment="1">
      <alignment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10" xfId="20"/>
    <cellStyle name="Обычный 2" xfId="21"/>
    <cellStyle name="Обычный 6" xfId="22"/>
    <cellStyle name="Обычный 8" xfId="23"/>
    <cellStyle name="Обычный 9" xfId="24"/>
    <cellStyle name="Процентный 6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23FF23"/>
      <rgbColor rgb="000000FF"/>
      <rgbColor rgb="00FFFF00"/>
      <rgbColor rgb="00FF3333"/>
      <rgbColor rgb="0000FFFF"/>
      <rgbColor rgb="007E0021"/>
      <rgbColor rgb="00008000"/>
      <rgbColor rgb="00000080"/>
      <rgbColor rgb="00808019"/>
      <rgbColor rgb="00B80047"/>
      <rgbColor rgb="00006B6B"/>
      <rgbColor rgb="00C0C0C0"/>
      <rgbColor rgb="00808080"/>
      <rgbColor rgb="007D7DFF"/>
      <rgbColor rgb="0094476B"/>
      <rgbColor rgb="00E6E6E6"/>
      <rgbColor rgb="00E6E6FF"/>
      <rgbColor rgb="00660066"/>
      <rgbColor rgb="00FF420E"/>
      <rgbColor rgb="000084D1"/>
      <rgbColor rgb="00CCCCCC"/>
      <rgbColor rgb="00000080"/>
      <rgbColor rgb="00FF00FF"/>
      <rgbColor rgb="00E6FF00"/>
      <rgbColor rgb="0000FFFF"/>
      <rgbColor rgb="00800080"/>
      <rgbColor rgb="00800000"/>
      <rgbColor rgb="000099FF"/>
      <rgbColor rgb="000000FF"/>
      <rgbColor rgb="0000DCFF"/>
      <rgbColor rgb="00CCFFFF"/>
      <rgbColor rgb="00CCFFCC"/>
      <rgbColor rgb="00FFFF66"/>
      <rgbColor rgb="0099CCFF"/>
      <rgbColor rgb="00FF99CC"/>
      <rgbColor rgb="00B3B3B3"/>
      <rgbColor rgb="00FFCC99"/>
      <rgbColor rgb="000047FF"/>
      <rgbColor rgb="0033CC66"/>
      <rgbColor rgb="00B3B300"/>
      <rgbColor rgb="00FFD320"/>
      <rgbColor rgb="00FF9900"/>
      <rgbColor rgb="00EB613D"/>
      <rgbColor rgb="00666666"/>
      <rgbColor rgb="00999999"/>
      <rgbColor rgb="004C4C4C"/>
      <rgbColor rgb="00339966"/>
      <rgbColor rgb="00003300"/>
      <rgbColor rgb="00663300"/>
      <rgbColor rgb="00DC2300"/>
      <rgbColor rgb="00FF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2343150</xdr:colOff>
      <xdr:row>1</xdr:row>
      <xdr:rowOff>476250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43150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6</xdr:col>
      <xdr:colOff>123825</xdr:colOff>
      <xdr:row>7</xdr:row>
      <xdr:rowOff>85725</xdr:rowOff>
    </xdr:from>
    <xdr:to>
      <xdr:col>9</xdr:col>
      <xdr:colOff>57150</xdr:colOff>
      <xdr:row>14</xdr:row>
      <xdr:rowOff>57150</xdr:rowOff>
    </xdr:to>
    <xdr:sp>
      <xdr:nvSpPr>
        <xdr:cNvPr id="2" name="Oval 3"/>
        <xdr:cNvSpPr>
          <a:spLocks/>
        </xdr:cNvSpPr>
      </xdr:nvSpPr>
      <xdr:spPr>
        <a:xfrm rot="20700000">
          <a:off x="9848850" y="1438275"/>
          <a:ext cx="2247900" cy="1409700"/>
        </a:xfrm>
        <a:prstGeom prst="ellipse">
          <a:avLst/>
        </a:prstGeom>
        <a:solidFill>
          <a:srgbClr val="CCFFFF"/>
        </a:solidFill>
        <a:ln w="57600" cmpd="sng">
          <a:solidFill>
            <a:srgbClr val="579D1C"/>
          </a:solidFill>
          <a:prstDash val="lgDashDotDot"/>
          <a:headEnd type="none"/>
          <a:tailEnd type="none"/>
        </a:ln>
      </xdr:spPr>
      <xdr:txBody>
        <a:bodyPr vertOverflow="clip" wrap="square" lIns="24120" tIns="24120" rIns="24120" bIns="24120" anchor="ctr"/>
        <a:p>
          <a:pPr algn="l">
            <a:defRPr/>
          </a:pPr>
          <a:r>
            <a:rPr lang="en-US" cap="none" sz="1200" b="0" i="0" u="none" baseline="0"/>
            <a:t>Возможность производства под Вашей «Торговой Маркой»</a:t>
          </a:r>
        </a:p>
      </xdr:txBody>
    </xdr:sp>
    <xdr:clientData/>
  </xdr:twoCellAnchor>
  <xdr:twoCellAnchor>
    <xdr:from>
      <xdr:col>6</xdr:col>
      <xdr:colOff>76200</xdr:colOff>
      <xdr:row>27</xdr:row>
      <xdr:rowOff>390525</xdr:rowOff>
    </xdr:from>
    <xdr:to>
      <xdr:col>8</xdr:col>
      <xdr:colOff>752475</xdr:colOff>
      <xdr:row>30</xdr:row>
      <xdr:rowOff>152400</xdr:rowOff>
    </xdr:to>
    <xdr:sp>
      <xdr:nvSpPr>
        <xdr:cNvPr id="3" name="Oval 4"/>
        <xdr:cNvSpPr>
          <a:spLocks/>
        </xdr:cNvSpPr>
      </xdr:nvSpPr>
      <xdr:spPr>
        <a:xfrm rot="20700000">
          <a:off x="9801225" y="6134100"/>
          <a:ext cx="2219325" cy="1038225"/>
        </a:xfrm>
        <a:prstGeom prst="ellipse">
          <a:avLst/>
        </a:prstGeom>
        <a:solidFill>
          <a:srgbClr val="FFCC99"/>
        </a:solidFill>
        <a:ln w="9360" cmpd="sng">
          <a:solidFill>
            <a:srgbClr val="FF0000"/>
          </a:solidFill>
          <a:prstDash val="lgDashDotDot"/>
          <a:headEnd type="none"/>
          <a:tailEnd type="none"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200" b="0" i="0" u="none" baseline="0"/>
            <a:t>Возможность производства под Вашей «Торговой Маркой»</a:t>
          </a:r>
        </a:p>
      </xdr:txBody>
    </xdr:sp>
    <xdr:clientData/>
  </xdr:twoCellAnchor>
  <xdr:twoCellAnchor>
    <xdr:from>
      <xdr:col>6</xdr:col>
      <xdr:colOff>76200</xdr:colOff>
      <xdr:row>33</xdr:row>
      <xdr:rowOff>114300</xdr:rowOff>
    </xdr:from>
    <xdr:to>
      <xdr:col>8</xdr:col>
      <xdr:colOff>752475</xdr:colOff>
      <xdr:row>37</xdr:row>
      <xdr:rowOff>190500</xdr:rowOff>
    </xdr:to>
    <xdr:sp>
      <xdr:nvSpPr>
        <xdr:cNvPr id="4" name="Oval 5"/>
        <xdr:cNvSpPr>
          <a:spLocks/>
        </xdr:cNvSpPr>
      </xdr:nvSpPr>
      <xdr:spPr>
        <a:xfrm rot="20700000">
          <a:off x="9801225" y="8058150"/>
          <a:ext cx="2219325" cy="1028700"/>
        </a:xfrm>
        <a:prstGeom prst="ellipse">
          <a:avLst/>
        </a:prstGeom>
        <a:solidFill>
          <a:srgbClr val="FFCC99"/>
        </a:solidFill>
        <a:ln w="9360" cmpd="sng">
          <a:solidFill>
            <a:srgbClr val="FF0000"/>
          </a:solidFill>
          <a:prstDash val="lgDashDotDot"/>
          <a:headEnd type="none"/>
          <a:tailEnd type="none"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200" b="0" i="0" u="none" baseline="0"/>
            <a:t>Возможность производства под Вашей «Торговой Маркой»</a:t>
          </a:r>
        </a:p>
      </xdr:txBody>
    </xdr:sp>
    <xdr:clientData/>
  </xdr:twoCellAnchor>
  <xdr:twoCellAnchor>
    <xdr:from>
      <xdr:col>6</xdr:col>
      <xdr:colOff>76200</xdr:colOff>
      <xdr:row>53</xdr:row>
      <xdr:rowOff>180975</xdr:rowOff>
    </xdr:from>
    <xdr:to>
      <xdr:col>8</xdr:col>
      <xdr:colOff>685800</xdr:colOff>
      <xdr:row>58</xdr:row>
      <xdr:rowOff>171450</xdr:rowOff>
    </xdr:to>
    <xdr:sp>
      <xdr:nvSpPr>
        <xdr:cNvPr id="5" name="Oval 6"/>
        <xdr:cNvSpPr>
          <a:spLocks/>
        </xdr:cNvSpPr>
      </xdr:nvSpPr>
      <xdr:spPr>
        <a:xfrm rot="20700000">
          <a:off x="9801225" y="12773025"/>
          <a:ext cx="2152650" cy="952500"/>
        </a:xfrm>
        <a:prstGeom prst="ellipse">
          <a:avLst/>
        </a:prstGeom>
        <a:solidFill>
          <a:srgbClr val="FFCC99"/>
        </a:solidFill>
        <a:ln w="9360" cmpd="sng">
          <a:solidFill>
            <a:srgbClr val="FF0000"/>
          </a:solidFill>
          <a:prstDash val="lgDashDotDot"/>
          <a:headEnd type="none"/>
          <a:tailEnd type="none"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200" b="0" i="0" u="none" baseline="0"/>
            <a:t>Возможность производства под Вашей «Торговой Маркой»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6</xdr:col>
      <xdr:colOff>400050</xdr:colOff>
      <xdr:row>3</xdr:row>
      <xdr:rowOff>114300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0639425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6"/>
    <pageSetUpPr fitToPage="1"/>
  </sheetPr>
  <dimension ref="A1:K117"/>
  <sheetViews>
    <sheetView tabSelected="1" zoomScale="105" zoomScaleNormal="105" workbookViewId="0" topLeftCell="A1">
      <selection activeCell="G20" sqref="G20"/>
    </sheetView>
  </sheetViews>
  <sheetFormatPr defaultColWidth="12.57421875" defaultRowHeight="12.75"/>
  <cols>
    <col min="1" max="1" width="78.8515625" style="0" customWidth="1"/>
    <col min="2" max="2" width="1.8515625" style="1" customWidth="1"/>
    <col min="3" max="3" width="22.140625" style="0" customWidth="1"/>
    <col min="4" max="5" width="19.140625" style="0" customWidth="1"/>
    <col min="6" max="6" width="4.7109375" style="0" customWidth="1"/>
    <col min="7" max="243" width="11.57421875" style="0" customWidth="1"/>
    <col min="244" max="16384" width="11.57421875" style="0" customWidth="1"/>
  </cols>
  <sheetData>
    <row r="1" spans="1:2" ht="33" customHeight="1" hidden="1">
      <c r="A1" s="2"/>
      <c r="B1" s="2"/>
    </row>
    <row r="2" spans="1:6" ht="40.5" customHeight="1">
      <c r="A2" s="3"/>
      <c r="B2" s="4" t="s">
        <v>0</v>
      </c>
      <c r="C2" s="4"/>
      <c r="D2" s="4"/>
      <c r="E2" s="4"/>
      <c r="F2" s="4"/>
    </row>
    <row r="3" spans="1:6" ht="12.75">
      <c r="A3" s="5" t="s">
        <v>1</v>
      </c>
      <c r="B3" s="5"/>
      <c r="C3" s="6"/>
      <c r="D3" s="6"/>
      <c r="E3" s="6"/>
      <c r="F3" s="6"/>
    </row>
    <row r="4" spans="1:6" ht="12.75">
      <c r="A4" s="5" t="s">
        <v>2</v>
      </c>
      <c r="B4" s="5"/>
      <c r="C4" s="6"/>
      <c r="D4" s="6"/>
      <c r="E4" s="6"/>
      <c r="F4" s="6"/>
    </row>
    <row r="5" spans="1:2" ht="12.75">
      <c r="A5" s="7" t="s">
        <v>3</v>
      </c>
      <c r="B5" s="8"/>
    </row>
    <row r="6" spans="1:6" ht="12.75">
      <c r="A6" s="9" t="s">
        <v>4</v>
      </c>
      <c r="B6" s="10"/>
      <c r="C6" s="11" t="s">
        <v>5</v>
      </c>
      <c r="D6" s="11"/>
      <c r="E6" s="11"/>
      <c r="F6" s="12"/>
    </row>
    <row r="7" spans="1:6" ht="15">
      <c r="A7" s="9"/>
      <c r="B7" s="10"/>
      <c r="C7" s="13" t="s">
        <v>6</v>
      </c>
      <c r="D7" s="14" t="s">
        <v>7</v>
      </c>
      <c r="E7" s="15" t="s">
        <v>8</v>
      </c>
      <c r="F7" s="16"/>
    </row>
    <row r="8" spans="1:6" ht="18.75" customHeight="1">
      <c r="A8" s="17" t="s">
        <v>9</v>
      </c>
      <c r="B8" s="17"/>
      <c r="C8" s="18"/>
      <c r="D8" s="18"/>
      <c r="E8" s="18"/>
      <c r="F8" s="18"/>
    </row>
    <row r="9" spans="1:6" ht="15.75" customHeight="1">
      <c r="A9" s="19" t="s">
        <v>10</v>
      </c>
      <c r="B9" s="20"/>
      <c r="C9" s="21" t="s">
        <v>11</v>
      </c>
      <c r="D9" s="22">
        <v>24.5</v>
      </c>
      <c r="E9" s="23">
        <v>26</v>
      </c>
      <c r="F9" s="24" t="s">
        <v>12</v>
      </c>
    </row>
    <row r="10" spans="1:6" ht="15.75" customHeight="1">
      <c r="A10" s="25" t="s">
        <v>13</v>
      </c>
      <c r="B10" s="26"/>
      <c r="C10" s="27">
        <v>24.5</v>
      </c>
      <c r="D10" s="28">
        <v>25</v>
      </c>
      <c r="E10" s="29">
        <v>27</v>
      </c>
      <c r="F10" s="24" t="s">
        <v>12</v>
      </c>
    </row>
    <row r="11" spans="1:6" ht="15.75" customHeight="1">
      <c r="A11" s="25" t="s">
        <v>14</v>
      </c>
      <c r="B11" s="26"/>
      <c r="C11" s="27">
        <v>26.7</v>
      </c>
      <c r="D11" s="28">
        <v>27</v>
      </c>
      <c r="E11" s="30">
        <v>28</v>
      </c>
      <c r="F11" s="24" t="s">
        <v>12</v>
      </c>
    </row>
    <row r="12" spans="1:6" ht="15.75" customHeight="1">
      <c r="A12" s="25" t="s">
        <v>15</v>
      </c>
      <c r="B12" s="26"/>
      <c r="C12" s="27">
        <v>24.5</v>
      </c>
      <c r="D12" s="28">
        <v>25</v>
      </c>
      <c r="E12" s="29">
        <v>27</v>
      </c>
      <c r="F12" s="24" t="s">
        <v>12</v>
      </c>
    </row>
    <row r="13" spans="1:6" ht="15.75" customHeight="1">
      <c r="A13" s="25" t="s">
        <v>16</v>
      </c>
      <c r="B13" s="26"/>
      <c r="C13" s="27">
        <v>24.5</v>
      </c>
      <c r="D13" s="28">
        <v>25</v>
      </c>
      <c r="E13" s="29">
        <v>27</v>
      </c>
      <c r="F13" s="24" t="s">
        <v>12</v>
      </c>
    </row>
    <row r="14" spans="1:6" ht="15.75" customHeight="1">
      <c r="A14" s="19" t="s">
        <v>17</v>
      </c>
      <c r="B14" s="20"/>
      <c r="C14" s="21">
        <v>145</v>
      </c>
      <c r="D14" s="22">
        <v>147</v>
      </c>
      <c r="E14" s="23">
        <v>148</v>
      </c>
      <c r="F14" s="24" t="s">
        <v>12</v>
      </c>
    </row>
    <row r="15" spans="1:6" ht="15.75" customHeight="1">
      <c r="A15" s="19" t="s">
        <v>18</v>
      </c>
      <c r="B15" s="20"/>
      <c r="C15" s="21">
        <v>205</v>
      </c>
      <c r="D15" s="22">
        <v>210</v>
      </c>
      <c r="E15" s="23">
        <v>230</v>
      </c>
      <c r="F15" s="24" t="s">
        <v>12</v>
      </c>
    </row>
    <row r="16" spans="1:6" ht="36" customHeight="1">
      <c r="A16" s="31" t="s">
        <v>19</v>
      </c>
      <c r="B16" s="20"/>
      <c r="C16" s="21"/>
      <c r="D16" s="22"/>
      <c r="E16" s="23"/>
      <c r="F16" s="24" t="s">
        <v>12</v>
      </c>
    </row>
    <row r="17" spans="1:6" ht="12.75">
      <c r="A17" s="32" t="s">
        <v>20</v>
      </c>
      <c r="B17" s="32"/>
      <c r="C17" s="33"/>
      <c r="D17" s="34"/>
      <c r="E17" s="18"/>
      <c r="F17" s="18"/>
    </row>
    <row r="18" spans="1:6" ht="8.25" customHeight="1">
      <c r="A18" s="32"/>
      <c r="B18" s="32"/>
      <c r="C18" s="18"/>
      <c r="D18" s="34"/>
      <c r="E18" s="18"/>
      <c r="F18" s="18"/>
    </row>
    <row r="19" spans="1:6" ht="15.75" customHeight="1">
      <c r="A19" s="35" t="s">
        <v>21</v>
      </c>
      <c r="B19" s="35"/>
      <c r="C19" s="36"/>
      <c r="D19" s="37"/>
      <c r="E19" s="36"/>
      <c r="F19" s="16"/>
    </row>
    <row r="20" spans="1:6" ht="15.75" customHeight="1">
      <c r="A20" s="38" t="s">
        <v>22</v>
      </c>
      <c r="B20" s="39"/>
      <c r="C20" s="40">
        <v>1600</v>
      </c>
      <c r="D20" s="41">
        <v>1700</v>
      </c>
      <c r="E20" s="42">
        <v>1800</v>
      </c>
      <c r="F20" s="43" t="s">
        <v>23</v>
      </c>
    </row>
    <row r="21" spans="1:6" ht="15.75" customHeight="1">
      <c r="A21" s="44" t="s">
        <v>24</v>
      </c>
      <c r="B21" s="39"/>
      <c r="C21" s="45" t="s">
        <v>25</v>
      </c>
      <c r="D21" s="46"/>
      <c r="E21" s="45" t="s">
        <v>25</v>
      </c>
      <c r="F21" s="43" t="s">
        <v>23</v>
      </c>
    </row>
    <row r="22" spans="1:6" ht="15.75" customHeight="1">
      <c r="A22" s="44" t="s">
        <v>26</v>
      </c>
      <c r="B22" s="47"/>
      <c r="C22" s="45" t="s">
        <v>25</v>
      </c>
      <c r="D22" s="46"/>
      <c r="E22" s="45" t="s">
        <v>25</v>
      </c>
      <c r="F22" s="43" t="s">
        <v>23</v>
      </c>
    </row>
    <row r="23" spans="1:6" ht="19.5" customHeight="1">
      <c r="A23" s="48" t="s">
        <v>27</v>
      </c>
      <c r="B23" s="48"/>
      <c r="C23" s="16"/>
      <c r="D23" s="49"/>
      <c r="E23" s="16"/>
      <c r="F23" s="16"/>
    </row>
    <row r="24" spans="1:6" ht="16.5" customHeight="1">
      <c r="A24" s="50" t="s">
        <v>28</v>
      </c>
      <c r="B24" s="51">
        <f>(2200*0.125+14)*1.08</f>
        <v>312.12</v>
      </c>
      <c r="C24" s="52">
        <f>B24*1</f>
        <v>312.12</v>
      </c>
      <c r="D24" s="53">
        <f>B24*1.02</f>
        <v>318.36240000000004</v>
      </c>
      <c r="E24" s="54">
        <f>B24*1.03</f>
        <v>321.4836</v>
      </c>
      <c r="F24" s="55" t="s">
        <v>12</v>
      </c>
    </row>
    <row r="25" spans="1:6" ht="18.75" customHeight="1">
      <c r="A25" s="50" t="s">
        <v>29</v>
      </c>
      <c r="B25" s="51">
        <f>(2200*0.135+14)*1.08</f>
        <v>335.88</v>
      </c>
      <c r="C25" s="52">
        <f>B25*1</f>
        <v>335.88</v>
      </c>
      <c r="D25" s="53">
        <f>B25*1.02</f>
        <v>342.5976</v>
      </c>
      <c r="E25" s="54">
        <f>B25*1.03</f>
        <v>345.95640000000003</v>
      </c>
      <c r="F25" s="55" t="s">
        <v>12</v>
      </c>
    </row>
    <row r="26" spans="1:6" ht="18" customHeight="1">
      <c r="A26" s="50" t="s">
        <v>30</v>
      </c>
      <c r="B26" s="51">
        <f>(2200*0.135+14)*1.08</f>
        <v>335.88</v>
      </c>
      <c r="C26" s="52">
        <f>B26*1</f>
        <v>335.88</v>
      </c>
      <c r="D26" s="53">
        <f>B26*1.02</f>
        <v>342.5976</v>
      </c>
      <c r="E26" s="54">
        <f>B26*1.03</f>
        <v>345.95640000000003</v>
      </c>
      <c r="F26" s="55" t="s">
        <v>12</v>
      </c>
    </row>
    <row r="27" spans="1:6" ht="24" customHeight="1">
      <c r="A27" s="50" t="s">
        <v>31</v>
      </c>
      <c r="B27" s="51">
        <f>(2200*0.135+14)*1.08</f>
        <v>335.88</v>
      </c>
      <c r="C27" s="52">
        <f>B27*1</f>
        <v>335.88</v>
      </c>
      <c r="D27" s="53">
        <f>B27*1.02</f>
        <v>342.5976</v>
      </c>
      <c r="E27" s="54">
        <f>B27*1.03</f>
        <v>345.95640000000003</v>
      </c>
      <c r="F27" s="55" t="s">
        <v>12</v>
      </c>
    </row>
    <row r="28" spans="1:6" ht="31.5" customHeight="1">
      <c r="A28" s="56" t="s">
        <v>32</v>
      </c>
      <c r="B28" s="57">
        <f>(1600*0.127+14)*1.08</f>
        <v>234.576</v>
      </c>
      <c r="C28" s="58">
        <f>B28*1</f>
        <v>234.576</v>
      </c>
      <c r="D28" s="59">
        <f>B28*1.02</f>
        <v>239.26752</v>
      </c>
      <c r="E28" s="60">
        <f>B28*1.03</f>
        <v>241.61328</v>
      </c>
      <c r="F28" s="61" t="s">
        <v>12</v>
      </c>
    </row>
    <row r="29" spans="1:6" ht="33.75" customHeight="1">
      <c r="A29" s="56" t="s">
        <v>33</v>
      </c>
      <c r="B29" s="57">
        <f>(1600*0.135+14)*1.08</f>
        <v>248.4</v>
      </c>
      <c r="C29" s="58">
        <f>B29*1</f>
        <v>248.4</v>
      </c>
      <c r="D29" s="59">
        <f>B29*1.02</f>
        <v>253.36800000000002</v>
      </c>
      <c r="E29" s="60">
        <f>B29*1.03</f>
        <v>255.852</v>
      </c>
      <c r="F29" s="61" t="s">
        <v>12</v>
      </c>
    </row>
    <row r="30" spans="1:6" ht="35.25" customHeight="1">
      <c r="A30" s="56" t="s">
        <v>34</v>
      </c>
      <c r="B30" s="57">
        <f>(1600*0.135+14)*1.08</f>
        <v>248.4</v>
      </c>
      <c r="C30" s="58">
        <f>B30*1</f>
        <v>248.4</v>
      </c>
      <c r="D30" s="59">
        <f>B30*1.02</f>
        <v>253.36800000000002</v>
      </c>
      <c r="E30" s="60">
        <f>B30*1.03</f>
        <v>255.852</v>
      </c>
      <c r="F30" s="61" t="s">
        <v>12</v>
      </c>
    </row>
    <row r="31" spans="1:6" ht="35.25" customHeight="1">
      <c r="A31" s="56" t="s">
        <v>35</v>
      </c>
      <c r="B31" s="57">
        <f>(1600*0.135+14)*1.08</f>
        <v>248.4</v>
      </c>
      <c r="C31" s="58">
        <f>B31*1</f>
        <v>248.4</v>
      </c>
      <c r="D31" s="59">
        <f>B31*1.02</f>
        <v>253.36800000000002</v>
      </c>
      <c r="E31" s="60">
        <f>B31*1.03</f>
        <v>255.852</v>
      </c>
      <c r="F31" s="61" t="s">
        <v>12</v>
      </c>
    </row>
    <row r="32" spans="1:6" ht="18.75" customHeight="1">
      <c r="A32" s="62" t="s">
        <v>36</v>
      </c>
      <c r="B32" s="62"/>
      <c r="C32" s="63"/>
      <c r="D32" s="64"/>
      <c r="E32" s="65"/>
      <c r="F32" s="66"/>
    </row>
    <row r="33" spans="1:6" ht="18.75" customHeight="1">
      <c r="A33" s="67" t="s">
        <v>37</v>
      </c>
      <c r="B33" s="68">
        <f>(1600*0.055+16.5)*1.08</f>
        <v>112.86000000000001</v>
      </c>
      <c r="C33" s="58">
        <f>B33*1</f>
        <v>112.86000000000001</v>
      </c>
      <c r="D33" s="59">
        <f>B33*1.02</f>
        <v>115.11720000000001</v>
      </c>
      <c r="E33" s="69">
        <f>B33*1.03</f>
        <v>116.24580000000002</v>
      </c>
      <c r="F33" s="70" t="s">
        <v>12</v>
      </c>
    </row>
    <row r="34" spans="1:6" ht="18.75" customHeight="1">
      <c r="A34" s="67" t="s">
        <v>38</v>
      </c>
      <c r="B34" s="68">
        <f>(1600*0.09+17.5)*1.08</f>
        <v>174.42000000000002</v>
      </c>
      <c r="C34" s="58">
        <f>B34*1</f>
        <v>174.42000000000002</v>
      </c>
      <c r="D34" s="59">
        <f>B34*1.02</f>
        <v>177.90840000000003</v>
      </c>
      <c r="E34" s="69">
        <f>B34*1.03</f>
        <v>179.65260000000004</v>
      </c>
      <c r="F34" s="70" t="s">
        <v>12</v>
      </c>
    </row>
    <row r="35" spans="1:6" ht="18.75" customHeight="1">
      <c r="A35" s="67" t="s">
        <v>39</v>
      </c>
      <c r="B35" s="68">
        <f>(1600*0.1+17.5)*1.08</f>
        <v>191.70000000000002</v>
      </c>
      <c r="C35" s="58">
        <f>B35*1</f>
        <v>191.70000000000002</v>
      </c>
      <c r="D35" s="59">
        <f>B35*1.02</f>
        <v>195.53400000000002</v>
      </c>
      <c r="E35" s="69">
        <f>B35*1.03</f>
        <v>197.45100000000002</v>
      </c>
      <c r="F35" s="61" t="s">
        <v>12</v>
      </c>
    </row>
    <row r="36" spans="1:6" ht="18.75" customHeight="1">
      <c r="A36" s="67" t="s">
        <v>40</v>
      </c>
      <c r="B36" s="68">
        <f>(1600*0.15+22)*1.08</f>
        <v>282.96000000000004</v>
      </c>
      <c r="C36" s="58">
        <f>B36*1</f>
        <v>282.96000000000004</v>
      </c>
      <c r="D36" s="59">
        <f>B36*1.02</f>
        <v>288.61920000000003</v>
      </c>
      <c r="E36" s="69">
        <f>B36*1.03</f>
        <v>291.44880000000006</v>
      </c>
      <c r="F36" s="61" t="s">
        <v>12</v>
      </c>
    </row>
    <row r="37" spans="1:6" ht="18.75" customHeight="1">
      <c r="A37" s="67" t="s">
        <v>41</v>
      </c>
      <c r="B37" s="68">
        <f>(1600*0.2+25.5)*1.08</f>
        <v>373.14000000000004</v>
      </c>
      <c r="C37" s="58">
        <f>B37*1</f>
        <v>373.14000000000004</v>
      </c>
      <c r="D37" s="59">
        <f>B37*1.02</f>
        <v>380.60280000000006</v>
      </c>
      <c r="E37" s="69">
        <f>B37*1.03</f>
        <v>384.33420000000007</v>
      </c>
      <c r="F37" s="61" t="s">
        <v>12</v>
      </c>
    </row>
    <row r="38" spans="1:6" ht="18.75" customHeight="1">
      <c r="A38" s="67" t="s">
        <v>42</v>
      </c>
      <c r="B38" s="68">
        <f>(1600*0.23+71.5)*1.08</f>
        <v>474.66</v>
      </c>
      <c r="C38" s="58">
        <f>B38*1</f>
        <v>474.66</v>
      </c>
      <c r="D38" s="59">
        <f>B38*1.02</f>
        <v>484.1532</v>
      </c>
      <c r="E38" s="69">
        <f>B38*1.03</f>
        <v>488.8998</v>
      </c>
      <c r="F38" s="61" t="s">
        <v>12</v>
      </c>
    </row>
    <row r="39" spans="1:6" ht="18.75" customHeight="1">
      <c r="A39" s="67" t="s">
        <v>43</v>
      </c>
      <c r="B39" s="68">
        <f>(1600*0.32+74.5)*1.08</f>
        <v>633.4200000000001</v>
      </c>
      <c r="C39" s="58">
        <f>B39*1</f>
        <v>633.4200000000001</v>
      </c>
      <c r="D39" s="59">
        <f>B39*1.02</f>
        <v>646.0884000000001</v>
      </c>
      <c r="E39" s="69">
        <f>B39*1.03</f>
        <v>652.4226000000001</v>
      </c>
      <c r="F39" s="61" t="s">
        <v>12</v>
      </c>
    </row>
    <row r="40" spans="1:6" ht="18.75" customHeight="1">
      <c r="A40" s="67" t="s">
        <v>44</v>
      </c>
      <c r="B40" s="68">
        <f>(1600*0.5+81.5)*1.08</f>
        <v>952.0200000000001</v>
      </c>
      <c r="C40" s="58">
        <f>B40*1</f>
        <v>952.0200000000001</v>
      </c>
      <c r="D40" s="59">
        <f>B40*1.02</f>
        <v>971.0604000000001</v>
      </c>
      <c r="E40" s="69">
        <f>B40*1.03</f>
        <v>980.5806000000001</v>
      </c>
      <c r="F40" s="61" t="s">
        <v>12</v>
      </c>
    </row>
    <row r="41" spans="1:6" ht="18.75" customHeight="1">
      <c r="A41" s="67" t="s">
        <v>45</v>
      </c>
      <c r="B41" s="68">
        <f>(1600*0.6+84.5)*1.08</f>
        <v>1128.0600000000002</v>
      </c>
      <c r="C41" s="58">
        <f>B41*1</f>
        <v>1128.0600000000002</v>
      </c>
      <c r="D41" s="59">
        <f>B41*1.02</f>
        <v>1150.6212000000003</v>
      </c>
      <c r="E41" s="69">
        <f>B41*1.03</f>
        <v>1161.9018000000003</v>
      </c>
      <c r="F41" s="61" t="s">
        <v>12</v>
      </c>
    </row>
    <row r="42" spans="1:6" ht="18.75" customHeight="1">
      <c r="A42" s="71" t="s">
        <v>46</v>
      </c>
      <c r="B42" s="71"/>
      <c r="C42" s="72"/>
      <c r="D42" s="73"/>
      <c r="E42" s="74"/>
      <c r="F42" s="75"/>
    </row>
    <row r="43" spans="1:6" ht="18.75" customHeight="1">
      <c r="A43" s="76" t="s">
        <v>37</v>
      </c>
      <c r="B43" s="68">
        <f>(1600*0.055+16.5)*1.08</f>
        <v>112.86000000000001</v>
      </c>
      <c r="C43" s="77">
        <f>B43*1</f>
        <v>112.86000000000001</v>
      </c>
      <c r="D43" s="53">
        <f>B43*1.02</f>
        <v>115.11720000000001</v>
      </c>
      <c r="E43" s="78">
        <f>B43*1.03</f>
        <v>116.24580000000002</v>
      </c>
      <c r="F43" s="55" t="s">
        <v>12</v>
      </c>
    </row>
    <row r="44" spans="1:6" ht="18.75" customHeight="1">
      <c r="A44" s="76" t="s">
        <v>38</v>
      </c>
      <c r="B44" s="68">
        <f>(1600*0.09+17.5)*1.08</f>
        <v>174.42000000000002</v>
      </c>
      <c r="C44" s="77">
        <f>B44*1</f>
        <v>174.42000000000002</v>
      </c>
      <c r="D44" s="53">
        <f>B44*1.02</f>
        <v>177.90840000000003</v>
      </c>
      <c r="E44" s="78">
        <f>B44*1.03</f>
        <v>179.65260000000004</v>
      </c>
      <c r="F44" s="55" t="s">
        <v>12</v>
      </c>
    </row>
    <row r="45" spans="1:6" ht="18.75" customHeight="1">
      <c r="A45" s="76" t="s">
        <v>39</v>
      </c>
      <c r="B45" s="68">
        <f>(1600*0.1+17.5)*1.08</f>
        <v>191.70000000000002</v>
      </c>
      <c r="C45" s="77">
        <f>B45*1</f>
        <v>191.70000000000002</v>
      </c>
      <c r="D45" s="53">
        <f>B45*1.02</f>
        <v>195.53400000000002</v>
      </c>
      <c r="E45" s="78">
        <f>B45*1.03</f>
        <v>197.45100000000002</v>
      </c>
      <c r="F45" s="55" t="s">
        <v>12</v>
      </c>
    </row>
    <row r="46" spans="1:6" ht="18.75" customHeight="1">
      <c r="A46" s="76" t="s">
        <v>40</v>
      </c>
      <c r="B46" s="68">
        <f>(1600*0.15+22)*1.08</f>
        <v>282.96000000000004</v>
      </c>
      <c r="C46" s="77">
        <f>B46*1</f>
        <v>282.96000000000004</v>
      </c>
      <c r="D46" s="53">
        <f>B46*1.02</f>
        <v>288.61920000000003</v>
      </c>
      <c r="E46" s="78">
        <f>B46*1.03</f>
        <v>291.44880000000006</v>
      </c>
      <c r="F46" s="55" t="s">
        <v>12</v>
      </c>
    </row>
    <row r="47" spans="1:6" ht="18.75" customHeight="1">
      <c r="A47" s="76" t="s">
        <v>41</v>
      </c>
      <c r="B47" s="68">
        <f>(1600*0.2+25.5)*1.08</f>
        <v>373.14000000000004</v>
      </c>
      <c r="C47" s="77">
        <f>B47*1</f>
        <v>373.14000000000004</v>
      </c>
      <c r="D47" s="53">
        <f>B47*1.02</f>
        <v>380.60280000000006</v>
      </c>
      <c r="E47" s="78">
        <f>B47*1.03</f>
        <v>384.33420000000007</v>
      </c>
      <c r="F47" s="55" t="s">
        <v>12</v>
      </c>
    </row>
    <row r="48" spans="1:6" ht="18.75" customHeight="1">
      <c r="A48" s="76" t="s">
        <v>42</v>
      </c>
      <c r="B48" s="68">
        <f>(1600*0.23+71.5)*1.08</f>
        <v>474.66</v>
      </c>
      <c r="C48" s="77">
        <f>B48*1</f>
        <v>474.66</v>
      </c>
      <c r="D48" s="53">
        <f>B48*1.02</f>
        <v>484.1532</v>
      </c>
      <c r="E48" s="78">
        <f>B48*1.03</f>
        <v>488.8998</v>
      </c>
      <c r="F48" s="55" t="s">
        <v>12</v>
      </c>
    </row>
    <row r="49" spans="1:6" ht="18.75" customHeight="1">
      <c r="A49" s="76" t="s">
        <v>43</v>
      </c>
      <c r="B49" s="68">
        <f>(1600*0.32+74.5)*1.08</f>
        <v>633.4200000000001</v>
      </c>
      <c r="C49" s="77">
        <f>B49*1</f>
        <v>633.4200000000001</v>
      </c>
      <c r="D49" s="53">
        <f>B49*1.02</f>
        <v>646.0884000000001</v>
      </c>
      <c r="E49" s="78">
        <f>B49*1.03</f>
        <v>652.4226000000001</v>
      </c>
      <c r="F49" s="55"/>
    </row>
    <row r="50" spans="1:6" ht="18.75" customHeight="1">
      <c r="A50" s="76" t="s">
        <v>44</v>
      </c>
      <c r="B50" s="68">
        <f>(1600*0.5+81.5)*1.08</f>
        <v>952.0200000000001</v>
      </c>
      <c r="C50" s="77">
        <f>B50*1</f>
        <v>952.0200000000001</v>
      </c>
      <c r="D50" s="53">
        <f>B50*1.02</f>
        <v>971.0604000000001</v>
      </c>
      <c r="E50" s="78">
        <f>B50*1.03</f>
        <v>980.5806000000001</v>
      </c>
      <c r="F50" s="55"/>
    </row>
    <row r="51" spans="1:6" ht="18.75" customHeight="1">
      <c r="A51" s="76" t="s">
        <v>45</v>
      </c>
      <c r="B51" s="68">
        <f>(1600*0.6+84.5)*1.08</f>
        <v>1128.0600000000002</v>
      </c>
      <c r="C51" s="77">
        <f>B51*1</f>
        <v>1128.0600000000002</v>
      </c>
      <c r="D51" s="53">
        <f>B51*1.02</f>
        <v>1150.6212000000003</v>
      </c>
      <c r="E51" s="78">
        <f>B51*1.03</f>
        <v>1161.9018000000003</v>
      </c>
      <c r="F51" s="55" t="s">
        <v>12</v>
      </c>
    </row>
    <row r="52" spans="1:6" ht="12.75">
      <c r="A52" s="79" t="s">
        <v>47</v>
      </c>
      <c r="B52" s="80"/>
      <c r="C52" s="81"/>
      <c r="D52" s="82"/>
      <c r="E52" s="83"/>
      <c r="F52" s="84"/>
    </row>
    <row r="53" spans="1:6" ht="15.75" customHeight="1">
      <c r="A53" s="85" t="s">
        <v>48</v>
      </c>
      <c r="B53" s="68">
        <f>(2250*0.25+10)*1.08</f>
        <v>618.3000000000001</v>
      </c>
      <c r="C53" s="86">
        <f>B53*1</f>
        <v>618.3000000000001</v>
      </c>
      <c r="D53" s="53">
        <f>B53*1.02</f>
        <v>630.666</v>
      </c>
      <c r="E53" s="87">
        <f>B53*1.03</f>
        <v>636.849</v>
      </c>
      <c r="F53" s="88" t="s">
        <v>12</v>
      </c>
    </row>
    <row r="54" spans="1:6" ht="15.75" customHeight="1">
      <c r="A54" s="89" t="s">
        <v>49</v>
      </c>
      <c r="B54" s="68">
        <f>(2250*0.5+15)*1.08</f>
        <v>1231.2</v>
      </c>
      <c r="C54" s="86">
        <f>B54*1</f>
        <v>1231.2</v>
      </c>
      <c r="D54" s="53">
        <f>B54*1.02</f>
        <v>1255.824</v>
      </c>
      <c r="E54" s="87">
        <f>B54*1.03</f>
        <v>1268.136</v>
      </c>
      <c r="F54" s="88" t="s">
        <v>12</v>
      </c>
    </row>
    <row r="55" spans="1:6" ht="15.75" customHeight="1">
      <c r="A55" s="89" t="s">
        <v>50</v>
      </c>
      <c r="B55" s="68">
        <f>(2250*1+22)*1.08</f>
        <v>2453.76</v>
      </c>
      <c r="C55" s="86">
        <f>B55*1</f>
        <v>2453.76</v>
      </c>
      <c r="D55" s="53">
        <f>B55*1.02</f>
        <v>2502.8352000000004</v>
      </c>
      <c r="E55" s="87">
        <f>B55*1.03</f>
        <v>2527.3728</v>
      </c>
      <c r="F55" s="88" t="s">
        <v>12</v>
      </c>
    </row>
    <row r="56" spans="1:6" ht="12.75">
      <c r="A56" s="90" t="s">
        <v>51</v>
      </c>
      <c r="B56" s="91"/>
      <c r="C56" s="92"/>
      <c r="D56" s="93"/>
      <c r="E56" s="94"/>
      <c r="F56" s="95"/>
    </row>
    <row r="57" spans="1:6" ht="15.75" customHeight="1">
      <c r="A57" s="96" t="s">
        <v>52</v>
      </c>
      <c r="B57" s="68">
        <f>(1600*0.25+10)*1.08</f>
        <v>442.8</v>
      </c>
      <c r="C57" s="97">
        <f>B57*1</f>
        <v>442.8</v>
      </c>
      <c r="D57" s="98">
        <f>B57*1.02</f>
        <v>451.656</v>
      </c>
      <c r="E57" s="99">
        <f>B57*1.03</f>
        <v>456.084</v>
      </c>
      <c r="F57" s="100" t="s">
        <v>12</v>
      </c>
    </row>
    <row r="58" spans="1:6" ht="15.75" customHeight="1">
      <c r="A58" s="96" t="s">
        <v>53</v>
      </c>
      <c r="B58" s="68">
        <f>(1600*0.5+15)*1.08</f>
        <v>880.2</v>
      </c>
      <c r="C58" s="97">
        <f>B58*1</f>
        <v>880.2</v>
      </c>
      <c r="D58" s="98">
        <f>B58*1.02</f>
        <v>897.8040000000001</v>
      </c>
      <c r="E58" s="99">
        <f>B58*1.03</f>
        <v>906.6060000000001</v>
      </c>
      <c r="F58" s="100" t="s">
        <v>12</v>
      </c>
    </row>
    <row r="59" spans="1:6" ht="15.75" customHeight="1">
      <c r="A59" s="96" t="s">
        <v>54</v>
      </c>
      <c r="B59" s="68">
        <f>(1600*1+22)*1.08</f>
        <v>1751.7600000000002</v>
      </c>
      <c r="C59" s="97">
        <f>B59*1</f>
        <v>1751.7600000000002</v>
      </c>
      <c r="D59" s="98">
        <f>B59*1.02</f>
        <v>1786.7952000000002</v>
      </c>
      <c r="E59" s="99">
        <f>B59*1.03</f>
        <v>1804.3128000000004</v>
      </c>
      <c r="F59" s="100" t="s">
        <v>12</v>
      </c>
    </row>
    <row r="60" spans="1:6" ht="17.25" customHeight="1">
      <c r="A60" s="101" t="s">
        <v>55</v>
      </c>
      <c r="B60" s="101"/>
      <c r="C60" s="102"/>
      <c r="D60" s="18"/>
      <c r="E60" s="18"/>
      <c r="F60" s="18"/>
    </row>
    <row r="61" spans="1:6" ht="18.75" customHeight="1">
      <c r="A61" s="103" t="s">
        <v>56</v>
      </c>
      <c r="B61" s="104"/>
      <c r="C61" s="105" t="s">
        <v>57</v>
      </c>
      <c r="D61" s="105"/>
      <c r="E61" s="105" t="s">
        <v>57</v>
      </c>
      <c r="F61" s="106" t="s">
        <v>23</v>
      </c>
    </row>
    <row r="62" spans="1:6" ht="18.75" customHeight="1">
      <c r="A62" s="103" t="s">
        <v>58</v>
      </c>
      <c r="B62" s="104"/>
      <c r="C62" s="105" t="s">
        <v>57</v>
      </c>
      <c r="D62" s="105"/>
      <c r="E62" s="105" t="s">
        <v>57</v>
      </c>
      <c r="F62" s="106" t="s">
        <v>23</v>
      </c>
    </row>
    <row r="63" spans="1:6" ht="18.75" customHeight="1">
      <c r="A63" s="103" t="s">
        <v>59</v>
      </c>
      <c r="B63" s="104"/>
      <c r="C63" s="105" t="s">
        <v>57</v>
      </c>
      <c r="D63" s="105"/>
      <c r="E63" s="105" t="s">
        <v>57</v>
      </c>
      <c r="F63" s="106" t="s">
        <v>23</v>
      </c>
    </row>
    <row r="64" spans="1:6" ht="18.75" customHeight="1">
      <c r="A64" s="103" t="s">
        <v>60</v>
      </c>
      <c r="B64" s="104"/>
      <c r="C64" s="105" t="s">
        <v>57</v>
      </c>
      <c r="D64" s="105"/>
      <c r="E64" s="105" t="s">
        <v>57</v>
      </c>
      <c r="F64" s="106" t="s">
        <v>23</v>
      </c>
    </row>
    <row r="65" spans="1:6" ht="18.75" customHeight="1">
      <c r="A65" s="103" t="s">
        <v>61</v>
      </c>
      <c r="B65" s="104"/>
      <c r="C65" s="105" t="s">
        <v>57</v>
      </c>
      <c r="D65" s="105"/>
      <c r="E65" s="105" t="s">
        <v>57</v>
      </c>
      <c r="F65" s="106" t="s">
        <v>23</v>
      </c>
    </row>
    <row r="66" spans="1:6" ht="18.75" customHeight="1">
      <c r="A66" s="103" t="s">
        <v>62</v>
      </c>
      <c r="B66" s="104"/>
      <c r="C66" s="105" t="s">
        <v>57</v>
      </c>
      <c r="D66" s="105"/>
      <c r="E66" s="105" t="s">
        <v>57</v>
      </c>
      <c r="F66" s="106" t="s">
        <v>23</v>
      </c>
    </row>
    <row r="67" spans="1:6" ht="18.75" customHeight="1">
      <c r="A67" s="103" t="s">
        <v>63</v>
      </c>
      <c r="B67" s="104"/>
      <c r="C67" s="105" t="s">
        <v>57</v>
      </c>
      <c r="D67" s="105"/>
      <c r="E67" s="105" t="s">
        <v>57</v>
      </c>
      <c r="F67" s="106" t="s">
        <v>23</v>
      </c>
    </row>
    <row r="68" spans="1:6" ht="18.75" customHeight="1">
      <c r="A68" s="103" t="s">
        <v>64</v>
      </c>
      <c r="B68" s="104"/>
      <c r="C68" s="105" t="s">
        <v>57</v>
      </c>
      <c r="D68" s="105"/>
      <c r="E68" s="105" t="s">
        <v>57</v>
      </c>
      <c r="F68" s="106" t="s">
        <v>23</v>
      </c>
    </row>
    <row r="69" ht="12.75">
      <c r="A69" s="2"/>
    </row>
    <row r="70" ht="12.75">
      <c r="A70" s="107" t="s">
        <v>65</v>
      </c>
    </row>
    <row r="71" ht="12.75">
      <c r="A71" s="108"/>
    </row>
    <row r="72" spans="1:2" ht="12.75">
      <c r="A72" s="109" t="s">
        <v>66</v>
      </c>
      <c r="B72" s="110"/>
    </row>
    <row r="73" spans="1:2" ht="12.75">
      <c r="A73" s="111" t="s">
        <v>67</v>
      </c>
      <c r="B73" s="110"/>
    </row>
    <row r="74" spans="1:2" ht="12.75">
      <c r="A74" s="112" t="s">
        <v>68</v>
      </c>
      <c r="B74" s="110"/>
    </row>
    <row r="75" spans="1:10" ht="12.75">
      <c r="A75" s="113" t="s">
        <v>69</v>
      </c>
      <c r="C75" s="114"/>
      <c r="D75" s="114"/>
      <c r="E75" s="114"/>
      <c r="F75" s="114"/>
      <c r="G75" s="114"/>
      <c r="H75" s="114"/>
      <c r="I75" s="111"/>
      <c r="J75" s="111"/>
    </row>
    <row r="76" spans="1:10" ht="12.75">
      <c r="A76" s="115" t="s">
        <v>70</v>
      </c>
      <c r="B76" s="116"/>
      <c r="C76" s="114"/>
      <c r="D76" s="114"/>
      <c r="E76" s="114"/>
      <c r="F76" s="114"/>
      <c r="G76" s="114"/>
      <c r="H76" s="114"/>
      <c r="I76" s="117"/>
      <c r="J76" s="117"/>
    </row>
    <row r="77" spans="1:10" ht="12.75">
      <c r="A77" s="118" t="s">
        <v>71</v>
      </c>
      <c r="B77" s="116"/>
      <c r="C77" s="114"/>
      <c r="D77" s="114"/>
      <c r="E77" s="114"/>
      <c r="F77" s="114"/>
      <c r="G77" s="114"/>
      <c r="H77" s="114"/>
      <c r="I77" s="119"/>
      <c r="J77" s="119"/>
    </row>
    <row r="78" spans="1:10" ht="12.75">
      <c r="A78" s="115" t="s">
        <v>72</v>
      </c>
      <c r="B78" s="116"/>
      <c r="C78" s="114"/>
      <c r="D78" s="114"/>
      <c r="E78" s="114"/>
      <c r="F78" s="114"/>
      <c r="G78" s="114"/>
      <c r="H78" s="114"/>
      <c r="I78" s="119"/>
      <c r="J78" s="119"/>
    </row>
    <row r="79" spans="1:10" ht="12.75">
      <c r="A79" s="115"/>
      <c r="B79" s="116"/>
      <c r="C79" s="114"/>
      <c r="D79" s="114"/>
      <c r="E79" s="114"/>
      <c r="F79" s="114"/>
      <c r="G79" s="114"/>
      <c r="H79" s="114"/>
      <c r="I79" s="120"/>
      <c r="J79" s="120"/>
    </row>
    <row r="80" spans="1:10" s="111" customFormat="1" ht="12.75">
      <c r="A80" s="115" t="s">
        <v>73</v>
      </c>
      <c r="B80" s="116"/>
      <c r="C80" s="114"/>
      <c r="D80" s="114"/>
      <c r="E80" s="114"/>
      <c r="F80" s="114"/>
      <c r="G80" s="114" t="s">
        <v>74</v>
      </c>
      <c r="H80" s="114"/>
      <c r="I80" s="120"/>
      <c r="J80" s="120"/>
    </row>
    <row r="81" spans="1:10" ht="12.75">
      <c r="A81" s="115"/>
      <c r="B81" s="116"/>
      <c r="C81" s="114"/>
      <c r="D81" s="114"/>
      <c r="E81" s="114"/>
      <c r="F81" s="114"/>
      <c r="G81" s="114"/>
      <c r="H81" s="114"/>
      <c r="I81" s="111"/>
      <c r="J81" s="111"/>
    </row>
    <row r="82" spans="1:10" ht="12.75">
      <c r="A82" s="121" t="s">
        <v>75</v>
      </c>
      <c r="B82" s="121"/>
      <c r="C82" s="121"/>
      <c r="D82" s="121"/>
      <c r="E82" s="121"/>
      <c r="F82" s="121"/>
      <c r="G82" s="121"/>
      <c r="H82" s="121"/>
      <c r="I82" s="121"/>
      <c r="J82" s="122"/>
    </row>
    <row r="83" spans="1:10" ht="12.75">
      <c r="A83" s="115" t="s">
        <v>76</v>
      </c>
      <c r="B83" s="116"/>
      <c r="C83" s="114"/>
      <c r="D83" s="114"/>
      <c r="E83" s="114"/>
      <c r="F83" s="114"/>
      <c r="G83" s="114"/>
      <c r="H83" s="114"/>
      <c r="I83" s="123"/>
      <c r="J83" s="123"/>
    </row>
    <row r="84" spans="1:10" ht="12.75">
      <c r="A84" s="115" t="s">
        <v>77</v>
      </c>
      <c r="B84" s="116"/>
      <c r="C84" s="114"/>
      <c r="D84" s="114"/>
      <c r="E84" s="114"/>
      <c r="F84" s="114"/>
      <c r="G84" s="114"/>
      <c r="H84" s="114"/>
      <c r="I84" s="124"/>
      <c r="J84" s="124"/>
    </row>
    <row r="85" spans="1:10" ht="12.75" customHeight="1">
      <c r="A85" s="125" t="s">
        <v>78</v>
      </c>
      <c r="B85" s="125"/>
      <c r="C85" s="125"/>
      <c r="D85" s="125"/>
      <c r="E85" s="125"/>
      <c r="F85" s="125"/>
      <c r="G85" s="125"/>
      <c r="H85" s="114"/>
      <c r="I85" s="126"/>
      <c r="J85" s="127"/>
    </row>
    <row r="86" spans="1:10" ht="12.75">
      <c r="A86" t="s">
        <v>79</v>
      </c>
      <c r="C86" s="114"/>
      <c r="D86" s="114"/>
      <c r="E86" s="114"/>
      <c r="F86" s="114"/>
      <c r="G86" s="114"/>
      <c r="H86" s="114"/>
      <c r="I86" s="126"/>
      <c r="J86" s="127"/>
    </row>
    <row r="87" spans="1:10" ht="12.75">
      <c r="A87" s="128" t="s">
        <v>80</v>
      </c>
      <c r="C87" s="114"/>
      <c r="D87" s="114"/>
      <c r="E87" s="114"/>
      <c r="F87" s="114"/>
      <c r="G87" s="114"/>
      <c r="H87" s="114"/>
      <c r="I87" s="126"/>
      <c r="J87" s="127"/>
    </row>
    <row r="88" spans="1:10" ht="12.75">
      <c r="A88" s="129"/>
      <c r="C88" s="114"/>
      <c r="D88" s="114"/>
      <c r="E88" s="114"/>
      <c r="F88" s="114"/>
      <c r="G88" s="114"/>
      <c r="H88" s="114"/>
      <c r="I88" s="126"/>
      <c r="J88" s="127"/>
    </row>
    <row r="89" spans="1:10" ht="12.75" customHeight="1">
      <c r="A89" s="130" t="s">
        <v>81</v>
      </c>
      <c r="B89" s="130"/>
      <c r="C89" s="130"/>
      <c r="D89" s="130"/>
      <c r="E89" s="130"/>
      <c r="F89" s="130"/>
      <c r="G89" s="130"/>
      <c r="H89" s="114"/>
      <c r="I89" s="126"/>
      <c r="J89" s="127"/>
    </row>
    <row r="90" spans="1:10" ht="12.75">
      <c r="A90" t="s">
        <v>82</v>
      </c>
      <c r="C90" s="114"/>
      <c r="D90" s="114"/>
      <c r="E90" s="114"/>
      <c r="F90" s="114"/>
      <c r="G90" s="114"/>
      <c r="H90" s="114"/>
      <c r="I90" s="126"/>
      <c r="J90" s="127"/>
    </row>
    <row r="91" spans="1:10" ht="12.75">
      <c r="A91" t="s">
        <v>83</v>
      </c>
      <c r="C91" s="114"/>
      <c r="D91" s="114"/>
      <c r="E91" s="114"/>
      <c r="F91" s="114"/>
      <c r="G91" s="114"/>
      <c r="H91" s="114"/>
      <c r="I91" s="126"/>
      <c r="J91" s="127"/>
    </row>
    <row r="92" spans="1:10" ht="12.75" customHeight="1">
      <c r="A92" t="s">
        <v>84</v>
      </c>
      <c r="C92" s="114"/>
      <c r="D92" s="114"/>
      <c r="E92" s="114"/>
      <c r="F92" s="114"/>
      <c r="G92" s="114"/>
      <c r="H92" s="114"/>
      <c r="I92" s="126"/>
      <c r="J92" s="127"/>
    </row>
    <row r="93" spans="1:10" ht="12.75" customHeight="1">
      <c r="A93" s="125" t="s">
        <v>85</v>
      </c>
      <c r="B93" s="125"/>
      <c r="C93" s="125"/>
      <c r="D93" s="125"/>
      <c r="E93" s="125"/>
      <c r="F93" s="125"/>
      <c r="G93" s="125"/>
      <c r="H93" s="114"/>
      <c r="I93" s="126"/>
      <c r="J93" s="127"/>
    </row>
    <row r="94" spans="1:10" ht="12.75" customHeight="1">
      <c r="A94" t="s">
        <v>86</v>
      </c>
      <c r="C94" s="114"/>
      <c r="D94" s="114"/>
      <c r="E94" s="114"/>
      <c r="F94" s="114"/>
      <c r="G94" s="114"/>
      <c r="H94" s="114"/>
      <c r="I94" s="126"/>
      <c r="J94" s="127"/>
    </row>
    <row r="95" spans="1:11" ht="12.75">
      <c r="A95" s="131" t="s">
        <v>87</v>
      </c>
      <c r="B95" s="131"/>
      <c r="C95" s="131"/>
      <c r="D95" s="131"/>
      <c r="E95" s="131"/>
      <c r="F95" s="131"/>
      <c r="G95" s="131"/>
      <c r="H95" s="131"/>
      <c r="I95" s="131"/>
      <c r="J95" s="131"/>
      <c r="K95" s="131"/>
    </row>
    <row r="96" spans="1:10" ht="12.75">
      <c r="A96" s="132" t="s">
        <v>88</v>
      </c>
      <c r="C96" s="114"/>
      <c r="D96" s="114"/>
      <c r="E96" s="114"/>
      <c r="F96" s="114"/>
      <c r="G96" s="114"/>
      <c r="H96" s="114"/>
      <c r="I96" s="126"/>
      <c r="J96" s="127"/>
    </row>
    <row r="97" spans="1:10" ht="12.75">
      <c r="A97" t="s">
        <v>89</v>
      </c>
      <c r="C97" s="114"/>
      <c r="D97" s="114"/>
      <c r="E97" s="114"/>
      <c r="F97" s="114"/>
      <c r="G97" s="114"/>
      <c r="H97" s="114"/>
      <c r="I97" s="126"/>
      <c r="J97" s="127"/>
    </row>
    <row r="98" spans="1:10" ht="12.75" customHeight="1">
      <c r="A98" t="s">
        <v>90</v>
      </c>
      <c r="C98" s="114"/>
      <c r="D98" s="114"/>
      <c r="E98" s="114"/>
      <c r="F98" s="114"/>
      <c r="G98" s="114"/>
      <c r="H98" s="114"/>
      <c r="I98" s="126"/>
      <c r="J98" s="127"/>
    </row>
    <row r="99" spans="1:10" ht="12.75">
      <c r="A99" t="s">
        <v>91</v>
      </c>
      <c r="C99" s="114"/>
      <c r="D99" s="114"/>
      <c r="E99" s="114"/>
      <c r="F99" s="114"/>
      <c r="G99" s="114"/>
      <c r="H99" s="114"/>
      <c r="I99" s="126"/>
      <c r="J99" s="127"/>
    </row>
    <row r="100" spans="1:10" ht="12.75">
      <c r="A100" t="s">
        <v>92</v>
      </c>
      <c r="C100" s="114"/>
      <c r="D100" s="114"/>
      <c r="E100" s="114"/>
      <c r="F100" s="114"/>
      <c r="G100" s="114"/>
      <c r="H100" s="114"/>
      <c r="I100" s="126"/>
      <c r="J100" s="127"/>
    </row>
    <row r="101" spans="1:10" ht="12.75">
      <c r="A101" t="s">
        <v>93</v>
      </c>
      <c r="C101" s="114"/>
      <c r="D101" s="114"/>
      <c r="E101" s="114"/>
      <c r="F101" s="114"/>
      <c r="G101" s="114"/>
      <c r="H101" s="114"/>
      <c r="I101" s="126"/>
      <c r="J101" s="127"/>
    </row>
    <row r="102" spans="1:10" ht="12.75">
      <c r="A102" t="s">
        <v>94</v>
      </c>
      <c r="C102" s="114"/>
      <c r="D102" s="114"/>
      <c r="E102" s="114"/>
      <c r="F102" s="114"/>
      <c r="G102" s="114"/>
      <c r="H102" s="114"/>
      <c r="I102" s="126"/>
      <c r="J102" s="127"/>
    </row>
    <row r="103" spans="1:2" ht="12.75">
      <c r="A103" s="127"/>
      <c r="B103" s="133"/>
    </row>
    <row r="104" spans="1:2" ht="12.75">
      <c r="A104" s="124"/>
      <c r="B104" s="124"/>
    </row>
    <row r="105" spans="1:2" ht="12.75">
      <c r="A105" s="109"/>
      <c r="B105" s="134"/>
    </row>
    <row r="106" spans="1:2" ht="12.75">
      <c r="A106" s="109"/>
      <c r="B106" s="134"/>
    </row>
    <row r="107" spans="1:2" ht="12.75" customHeight="1">
      <c r="A107" s="135"/>
      <c r="B107" s="134"/>
    </row>
    <row r="108" spans="1:2" ht="12.75" customHeight="1">
      <c r="A108" s="135"/>
      <c r="B108" s="134"/>
    </row>
    <row r="109" spans="1:2" ht="12.75" customHeight="1">
      <c r="A109" s="136"/>
      <c r="B109" s="136"/>
    </row>
    <row r="110" spans="1:2" ht="12.75" customHeight="1">
      <c r="A110" s="137"/>
      <c r="B110" s="134"/>
    </row>
    <row r="111" spans="1:2" ht="12.75" customHeight="1">
      <c r="A111" s="137"/>
      <c r="B111" s="134"/>
    </row>
    <row r="112" spans="1:2" ht="12.75" customHeight="1">
      <c r="A112" s="137"/>
      <c r="B112" s="134"/>
    </row>
    <row r="113" spans="1:2" ht="12.75" customHeight="1">
      <c r="A113" s="137"/>
      <c r="B113" s="134"/>
    </row>
    <row r="114" spans="1:2" ht="12.75" customHeight="1">
      <c r="A114" s="137"/>
      <c r="B114" s="134"/>
    </row>
    <row r="115" spans="1:2" ht="12.75" customHeight="1">
      <c r="A115" s="137"/>
      <c r="B115" s="134"/>
    </row>
    <row r="116" spans="1:2" ht="12.75">
      <c r="A116" s="111"/>
      <c r="B116" s="110"/>
    </row>
    <row r="117" spans="1:2" ht="12.75">
      <c r="A117" s="108"/>
      <c r="B117" s="110"/>
    </row>
  </sheetData>
  <sheetProtection selectLockedCells="1" selectUnlockedCells="1"/>
  <mergeCells count="19">
    <mergeCell ref="A1:B1"/>
    <mergeCell ref="A3:B3"/>
    <mergeCell ref="A4:B4"/>
    <mergeCell ref="A6:A7"/>
    <mergeCell ref="C6:E6"/>
    <mergeCell ref="A8:B8"/>
    <mergeCell ref="A17:B18"/>
    <mergeCell ref="A19:B19"/>
    <mergeCell ref="A23:B23"/>
    <mergeCell ref="A32:B32"/>
    <mergeCell ref="A42:B42"/>
    <mergeCell ref="A60:B60"/>
    <mergeCell ref="A82:I82"/>
    <mergeCell ref="A85:G85"/>
    <mergeCell ref="A89:G89"/>
    <mergeCell ref="A93:G93"/>
    <mergeCell ref="A95:K95"/>
    <mergeCell ref="A104:B104"/>
    <mergeCell ref="A109:B109"/>
  </mergeCells>
  <printOptions/>
  <pageMargins left="0.5756944444444444" right="0.3597222222222222" top="0.4930555555555556" bottom="0.4701388888888889" header="0.5118055555555555" footer="0.5118055555555555"/>
  <pageSetup firstPageNumber="1" useFirstPageNumber="1" fitToHeight="1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K96"/>
  <sheetViews>
    <sheetView zoomScale="105" zoomScaleNormal="105" workbookViewId="0" topLeftCell="A7">
      <selection activeCell="A38" sqref="A38"/>
    </sheetView>
  </sheetViews>
  <sheetFormatPr defaultColWidth="12.57421875" defaultRowHeight="12.75"/>
  <cols>
    <col min="1" max="1" width="95.140625" style="0" customWidth="1"/>
    <col min="2" max="2" width="0" style="0" hidden="1" customWidth="1"/>
    <col min="3" max="3" width="6.7109375" style="0" customWidth="1"/>
    <col min="4" max="4" width="11.421875" style="0" customWidth="1"/>
    <col min="5" max="5" width="21.421875" style="0" customWidth="1"/>
    <col min="6" max="7" width="18.8515625" style="0" customWidth="1"/>
    <col min="8" max="8" width="5.421875" style="0" customWidth="1"/>
    <col min="9" max="250" width="11.57421875" style="0" customWidth="1"/>
    <col min="251" max="16384" width="11.57421875" style="0" customWidth="1"/>
  </cols>
  <sheetData>
    <row r="1" spans="1:8" ht="12.75">
      <c r="A1" s="138"/>
      <c r="B1" s="139"/>
      <c r="C1" s="139"/>
      <c r="D1" s="139"/>
      <c r="E1" s="139"/>
      <c r="F1" s="139"/>
      <c r="G1" s="139"/>
      <c r="H1" s="139"/>
    </row>
    <row r="2" spans="1:8" ht="12.75">
      <c r="A2" s="138" t="s">
        <v>95</v>
      </c>
      <c r="B2" s="139"/>
      <c r="C2" s="139"/>
      <c r="D2" s="139"/>
      <c r="E2" s="139"/>
      <c r="F2" s="139"/>
      <c r="G2" s="139"/>
      <c r="H2" s="139"/>
    </row>
    <row r="3" spans="1:8" ht="12.75">
      <c r="A3" s="138"/>
      <c r="B3" s="139"/>
      <c r="C3" s="139"/>
      <c r="D3" s="139"/>
      <c r="E3" s="139"/>
      <c r="F3" s="139"/>
      <c r="G3" s="139"/>
      <c r="H3" s="139"/>
    </row>
    <row r="4" spans="1:8" ht="20.25" customHeight="1">
      <c r="A4" s="5" t="s">
        <v>1</v>
      </c>
      <c r="B4" s="5"/>
      <c r="C4" s="5"/>
      <c r="D4" s="5"/>
      <c r="E4" s="5"/>
      <c r="F4" s="5"/>
      <c r="G4" s="5"/>
      <c r="H4" s="5"/>
    </row>
    <row r="5" spans="1:8" ht="12.75">
      <c r="A5" s="5" t="s">
        <v>2</v>
      </c>
      <c r="B5" s="5"/>
      <c r="C5" s="5"/>
      <c r="D5" s="5"/>
      <c r="E5" s="5"/>
      <c r="F5" s="5"/>
      <c r="G5" s="5"/>
      <c r="H5" s="5"/>
    </row>
    <row r="6" spans="1:8" ht="12.75">
      <c r="A6" s="7" t="s">
        <v>3</v>
      </c>
      <c r="B6" s="7"/>
      <c r="C6" s="7"/>
      <c r="D6" s="7"/>
      <c r="E6" s="7"/>
      <c r="F6" s="7"/>
      <c r="G6" s="7"/>
      <c r="H6" s="7"/>
    </row>
    <row r="7" spans="1:8" ht="12.75">
      <c r="A7" s="140" t="s">
        <v>4</v>
      </c>
      <c r="B7" s="140"/>
      <c r="C7" s="140"/>
      <c r="D7" s="140"/>
      <c r="E7" s="11" t="s">
        <v>5</v>
      </c>
      <c r="F7" s="11"/>
      <c r="G7" s="11"/>
      <c r="H7" s="122"/>
    </row>
    <row r="8" spans="1:8" ht="12.75">
      <c r="A8" s="140"/>
      <c r="B8" s="140"/>
      <c r="C8" s="141" t="s">
        <v>96</v>
      </c>
      <c r="D8" s="142" t="s">
        <v>97</v>
      </c>
      <c r="E8" s="143" t="s">
        <v>6</v>
      </c>
      <c r="F8" s="144" t="s">
        <v>7</v>
      </c>
      <c r="G8" s="15" t="s">
        <v>8</v>
      </c>
      <c r="H8" s="122"/>
    </row>
    <row r="9" spans="1:8" ht="12.75">
      <c r="A9" s="145" t="s">
        <v>98</v>
      </c>
      <c r="B9" s="146"/>
      <c r="C9" s="146"/>
      <c r="D9" s="146"/>
      <c r="E9" s="146"/>
      <c r="F9" s="146"/>
      <c r="G9" s="146"/>
      <c r="H9" s="123"/>
    </row>
    <row r="10" spans="1:8" ht="12.75">
      <c r="A10" s="147" t="s">
        <v>99</v>
      </c>
      <c r="B10" s="148"/>
      <c r="C10" s="149"/>
      <c r="D10" s="150"/>
      <c r="E10" s="151"/>
      <c r="F10" s="151"/>
      <c r="G10" s="152"/>
      <c r="H10" s="123"/>
    </row>
    <row r="11" spans="1:8" ht="12.75">
      <c r="A11" s="153" t="s">
        <v>100</v>
      </c>
      <c r="B11" s="154" t="s">
        <v>101</v>
      </c>
      <c r="C11" s="155" t="s">
        <v>101</v>
      </c>
      <c r="D11" s="155">
        <v>18</v>
      </c>
      <c r="E11" s="156">
        <v>16.4</v>
      </c>
      <c r="F11" s="157">
        <v>16.9</v>
      </c>
      <c r="G11" s="158">
        <v>17.1</v>
      </c>
      <c r="H11" s="159" t="s">
        <v>12</v>
      </c>
    </row>
    <row r="12" spans="1:8" ht="12.75">
      <c r="A12" s="153" t="s">
        <v>102</v>
      </c>
      <c r="B12" s="154" t="s">
        <v>101</v>
      </c>
      <c r="C12" s="155" t="s">
        <v>101</v>
      </c>
      <c r="D12" s="155">
        <v>18</v>
      </c>
      <c r="E12" s="156">
        <v>16.4</v>
      </c>
      <c r="F12" s="157">
        <v>16.9</v>
      </c>
      <c r="G12" s="158">
        <v>17.1</v>
      </c>
      <c r="H12" s="159" t="s">
        <v>12</v>
      </c>
    </row>
    <row r="13" spans="1:8" ht="12.75">
      <c r="A13" s="153" t="s">
        <v>103</v>
      </c>
      <c r="B13" s="154" t="s">
        <v>104</v>
      </c>
      <c r="C13" s="155" t="s">
        <v>104</v>
      </c>
      <c r="D13" s="155">
        <v>50</v>
      </c>
      <c r="E13" s="156">
        <v>22</v>
      </c>
      <c r="F13" s="157">
        <v>22.5</v>
      </c>
      <c r="G13" s="158">
        <v>23.2</v>
      </c>
      <c r="H13" s="159" t="s">
        <v>12</v>
      </c>
    </row>
    <row r="14" spans="1:8" ht="12.75">
      <c r="A14" s="153" t="s">
        <v>105</v>
      </c>
      <c r="B14" s="154" t="s">
        <v>104</v>
      </c>
      <c r="C14" s="155" t="s">
        <v>104</v>
      </c>
      <c r="D14" s="155">
        <v>50</v>
      </c>
      <c r="E14" s="156">
        <v>22.05</v>
      </c>
      <c r="F14" s="157">
        <v>22.55</v>
      </c>
      <c r="G14" s="158">
        <v>23.3</v>
      </c>
      <c r="H14" s="159" t="s">
        <v>12</v>
      </c>
    </row>
    <row r="15" spans="1:8" ht="12.75">
      <c r="A15" s="153" t="s">
        <v>103</v>
      </c>
      <c r="B15" s="154" t="s">
        <v>106</v>
      </c>
      <c r="C15" s="155" t="s">
        <v>106</v>
      </c>
      <c r="D15" s="155">
        <v>20</v>
      </c>
      <c r="E15" s="156">
        <v>22.5</v>
      </c>
      <c r="F15" s="157">
        <v>23</v>
      </c>
      <c r="G15" s="158">
        <v>23.6</v>
      </c>
      <c r="H15" s="159" t="s">
        <v>12</v>
      </c>
    </row>
    <row r="16" spans="1:8" ht="12.75">
      <c r="A16" s="153" t="s">
        <v>105</v>
      </c>
      <c r="B16" s="154" t="s">
        <v>106</v>
      </c>
      <c r="C16" s="155" t="s">
        <v>106</v>
      </c>
      <c r="D16" s="155">
        <v>20</v>
      </c>
      <c r="E16" s="156">
        <v>22.5</v>
      </c>
      <c r="F16" s="157">
        <v>23.1</v>
      </c>
      <c r="G16" s="158">
        <v>23.65</v>
      </c>
      <c r="H16" s="159" t="s">
        <v>12</v>
      </c>
    </row>
    <row r="17" spans="1:8" ht="12.75">
      <c r="A17" s="153" t="s">
        <v>103</v>
      </c>
      <c r="B17" s="154" t="s">
        <v>107</v>
      </c>
      <c r="C17" s="155" t="s">
        <v>107</v>
      </c>
      <c r="D17" s="155">
        <v>48</v>
      </c>
      <c r="E17" s="156">
        <v>23.5</v>
      </c>
      <c r="F17" s="157">
        <v>23.9</v>
      </c>
      <c r="G17" s="158">
        <v>24.2</v>
      </c>
      <c r="H17" s="159" t="s">
        <v>12</v>
      </c>
    </row>
    <row r="18" spans="1:8" ht="12.75">
      <c r="A18" s="153" t="s">
        <v>105</v>
      </c>
      <c r="B18" s="154" t="s">
        <v>107</v>
      </c>
      <c r="C18" s="155" t="s">
        <v>107</v>
      </c>
      <c r="D18" s="155">
        <v>48</v>
      </c>
      <c r="E18" s="156">
        <v>23.5</v>
      </c>
      <c r="F18" s="157">
        <v>23.9</v>
      </c>
      <c r="G18" s="158">
        <v>24.2</v>
      </c>
      <c r="H18" s="159" t="s">
        <v>12</v>
      </c>
    </row>
    <row r="19" spans="1:8" ht="12.75">
      <c r="A19" s="160" t="s">
        <v>108</v>
      </c>
      <c r="B19" s="161"/>
      <c r="C19" s="162"/>
      <c r="D19" s="162"/>
      <c r="E19" s="163"/>
      <c r="F19" s="164"/>
      <c r="G19" s="161"/>
      <c r="H19" s="159"/>
    </row>
    <row r="20" spans="1:8" ht="12.75">
      <c r="A20" s="153" t="s">
        <v>109</v>
      </c>
      <c r="B20" s="154" t="s">
        <v>110</v>
      </c>
      <c r="C20" s="155" t="s">
        <v>110</v>
      </c>
      <c r="D20" s="155">
        <v>12</v>
      </c>
      <c r="E20" s="156">
        <v>36</v>
      </c>
      <c r="F20" s="157">
        <v>36.8</v>
      </c>
      <c r="G20" s="158">
        <v>37.2</v>
      </c>
      <c r="H20" s="159" t="s">
        <v>12</v>
      </c>
    </row>
    <row r="21" spans="1:8" ht="12.75">
      <c r="A21" s="153" t="s">
        <v>111</v>
      </c>
      <c r="B21" s="154" t="s">
        <v>110</v>
      </c>
      <c r="C21" s="155" t="s">
        <v>110</v>
      </c>
      <c r="D21" s="155">
        <v>12</v>
      </c>
      <c r="E21" s="156">
        <v>36</v>
      </c>
      <c r="F21" s="157">
        <v>36.8</v>
      </c>
      <c r="G21" s="158">
        <v>37.2</v>
      </c>
      <c r="H21" s="159" t="s">
        <v>12</v>
      </c>
    </row>
    <row r="22" spans="1:8" ht="12.75">
      <c r="A22" s="165" t="s">
        <v>112</v>
      </c>
      <c r="B22" s="166"/>
      <c r="C22" s="167"/>
      <c r="D22" s="167"/>
      <c r="E22" s="168"/>
      <c r="F22" s="169"/>
      <c r="G22" s="166"/>
      <c r="H22" s="159"/>
    </row>
    <row r="23" spans="1:8" ht="12.75">
      <c r="A23" s="153" t="s">
        <v>113</v>
      </c>
      <c r="B23" s="154" t="s">
        <v>106</v>
      </c>
      <c r="C23" s="155" t="s">
        <v>106</v>
      </c>
      <c r="D23" s="155">
        <v>60</v>
      </c>
      <c r="E23" s="156">
        <v>15.75</v>
      </c>
      <c r="F23" s="157">
        <v>16</v>
      </c>
      <c r="G23" s="158">
        <v>16.2</v>
      </c>
      <c r="H23" s="159" t="s">
        <v>12</v>
      </c>
    </row>
    <row r="24" spans="1:8" ht="12.75">
      <c r="A24" s="153" t="s">
        <v>114</v>
      </c>
      <c r="B24" s="154" t="s">
        <v>106</v>
      </c>
      <c r="C24" s="155" t="s">
        <v>106</v>
      </c>
      <c r="D24" s="155">
        <v>60</v>
      </c>
      <c r="E24" s="156">
        <v>15.85</v>
      </c>
      <c r="F24" s="157">
        <v>16</v>
      </c>
      <c r="G24" s="158">
        <v>16.2</v>
      </c>
      <c r="H24" s="159" t="s">
        <v>12</v>
      </c>
    </row>
    <row r="25" spans="1:8" ht="12.75" customHeight="1">
      <c r="A25" s="170" t="s">
        <v>115</v>
      </c>
      <c r="B25" s="170"/>
      <c r="C25" s="170"/>
      <c r="D25" s="170"/>
      <c r="E25" s="170"/>
      <c r="F25" s="170"/>
      <c r="G25" s="170"/>
      <c r="H25" s="170"/>
    </row>
    <row r="26" spans="1:9" ht="7.5" customHeight="1">
      <c r="A26" s="171" t="s">
        <v>116</v>
      </c>
      <c r="B26" s="171"/>
      <c r="C26" s="171"/>
      <c r="D26" s="171"/>
      <c r="E26" s="172">
        <v>25.31</v>
      </c>
      <c r="F26" s="172"/>
      <c r="G26" s="173">
        <v>26.33</v>
      </c>
      <c r="H26" s="174" t="s">
        <v>12</v>
      </c>
      <c r="I26" s="175"/>
    </row>
    <row r="27" spans="1:9" ht="7.5" customHeight="1">
      <c r="A27" s="171" t="s">
        <v>117</v>
      </c>
      <c r="B27" s="171"/>
      <c r="C27" s="171"/>
      <c r="D27" s="171"/>
      <c r="E27" s="172">
        <v>37.62</v>
      </c>
      <c r="F27" s="172"/>
      <c r="G27" s="173">
        <v>38.64</v>
      </c>
      <c r="H27" s="174" t="s">
        <v>12</v>
      </c>
      <c r="I27" s="175"/>
    </row>
    <row r="28" spans="1:9" ht="7.5" customHeight="1">
      <c r="A28" s="171" t="s">
        <v>118</v>
      </c>
      <c r="B28" s="171"/>
      <c r="C28" s="171"/>
      <c r="D28" s="171"/>
      <c r="E28" s="172">
        <v>37.62</v>
      </c>
      <c r="F28" s="172"/>
      <c r="G28" s="173">
        <v>37.64</v>
      </c>
      <c r="H28" s="174" t="s">
        <v>12</v>
      </c>
      <c r="I28" s="175"/>
    </row>
    <row r="29" spans="1:9" ht="7.5" customHeight="1">
      <c r="A29" s="171" t="s">
        <v>119</v>
      </c>
      <c r="B29" s="171"/>
      <c r="C29" s="171"/>
      <c r="D29" s="171"/>
      <c r="E29" s="172">
        <v>37.62</v>
      </c>
      <c r="F29" s="172"/>
      <c r="G29" s="173">
        <v>38.64</v>
      </c>
      <c r="H29" s="174" t="s">
        <v>12</v>
      </c>
      <c r="I29" s="175"/>
    </row>
    <row r="30" spans="1:9" ht="7.5" customHeight="1">
      <c r="A30" s="171" t="s">
        <v>120</v>
      </c>
      <c r="B30" s="171"/>
      <c r="C30" s="171"/>
      <c r="D30" s="171"/>
      <c r="E30" s="172">
        <v>37.47</v>
      </c>
      <c r="F30" s="172"/>
      <c r="G30" s="173">
        <v>38.64</v>
      </c>
      <c r="H30" s="174" t="s">
        <v>12</v>
      </c>
      <c r="I30" s="175"/>
    </row>
    <row r="31" spans="1:9" ht="7.5" customHeight="1">
      <c r="A31" s="171" t="s">
        <v>121</v>
      </c>
      <c r="B31" s="171"/>
      <c r="C31" s="171"/>
      <c r="D31" s="171"/>
      <c r="E31" s="172">
        <v>37.62</v>
      </c>
      <c r="F31" s="172"/>
      <c r="G31" s="173">
        <v>38.64</v>
      </c>
      <c r="H31" s="174" t="s">
        <v>12</v>
      </c>
      <c r="I31" s="175"/>
    </row>
    <row r="32" spans="1:9" ht="7.5" customHeight="1">
      <c r="A32" s="171" t="s">
        <v>122</v>
      </c>
      <c r="B32" s="171"/>
      <c r="C32" s="171"/>
      <c r="D32" s="171"/>
      <c r="E32" s="172">
        <v>37.62</v>
      </c>
      <c r="F32" s="172"/>
      <c r="G32" s="173">
        <v>38.64</v>
      </c>
      <c r="H32" s="174" t="s">
        <v>12</v>
      </c>
      <c r="I32" s="175"/>
    </row>
    <row r="33" spans="1:9" ht="7.5" customHeight="1">
      <c r="A33" s="171" t="s">
        <v>123</v>
      </c>
      <c r="B33" s="171"/>
      <c r="C33" s="171"/>
      <c r="D33" s="171"/>
      <c r="E33" s="172">
        <v>37.62</v>
      </c>
      <c r="F33" s="172"/>
      <c r="G33" s="173">
        <v>38.64</v>
      </c>
      <c r="H33" s="174" t="s">
        <v>12</v>
      </c>
      <c r="I33" s="175"/>
    </row>
    <row r="34" spans="1:9" ht="7.5" customHeight="1">
      <c r="A34" s="171" t="s">
        <v>124</v>
      </c>
      <c r="B34" s="171"/>
      <c r="C34" s="171"/>
      <c r="D34" s="171"/>
      <c r="E34" s="172">
        <v>37.62</v>
      </c>
      <c r="F34" s="172"/>
      <c r="G34" s="173">
        <v>38.64</v>
      </c>
      <c r="H34" s="174" t="s">
        <v>12</v>
      </c>
      <c r="I34" s="175"/>
    </row>
    <row r="35" spans="1:9" ht="7.5" customHeight="1">
      <c r="A35" s="171" t="s">
        <v>125</v>
      </c>
      <c r="B35" s="171"/>
      <c r="C35" s="171"/>
      <c r="D35" s="171"/>
      <c r="E35" s="172">
        <v>37.62</v>
      </c>
      <c r="F35" s="172"/>
      <c r="G35" s="173">
        <v>38.64</v>
      </c>
      <c r="H35" s="174" t="s">
        <v>12</v>
      </c>
      <c r="I35" s="175"/>
    </row>
    <row r="36" spans="1:9" ht="7.5" customHeight="1">
      <c r="A36" s="171" t="s">
        <v>126</v>
      </c>
      <c r="B36" s="171"/>
      <c r="C36" s="171"/>
      <c r="D36" s="171"/>
      <c r="E36" s="172">
        <v>37.62</v>
      </c>
      <c r="F36" s="172"/>
      <c r="G36" s="173">
        <v>38.64</v>
      </c>
      <c r="H36" s="174" t="s">
        <v>12</v>
      </c>
      <c r="I36" s="175"/>
    </row>
    <row r="37" spans="1:9" ht="7.5" customHeight="1">
      <c r="A37" s="171" t="s">
        <v>127</v>
      </c>
      <c r="B37" s="171"/>
      <c r="C37" s="171"/>
      <c r="D37" s="171"/>
      <c r="E37" s="172">
        <v>25.31</v>
      </c>
      <c r="F37" s="172"/>
      <c r="G37" s="173">
        <v>26.35</v>
      </c>
      <c r="H37" s="174" t="s">
        <v>12</v>
      </c>
      <c r="I37" s="175"/>
    </row>
    <row r="38" spans="1:9" ht="7.5" customHeight="1">
      <c r="A38" s="171" t="s">
        <v>128</v>
      </c>
      <c r="B38" s="171"/>
      <c r="C38" s="171"/>
      <c r="D38" s="171"/>
      <c r="E38" s="172">
        <v>23.1</v>
      </c>
      <c r="F38" s="172"/>
      <c r="G38" s="173">
        <v>23.15</v>
      </c>
      <c r="H38" s="174" t="s">
        <v>12</v>
      </c>
      <c r="I38" s="175"/>
    </row>
    <row r="39" spans="1:9" ht="7.5" customHeight="1">
      <c r="A39" s="171" t="s">
        <v>129</v>
      </c>
      <c r="B39" s="171"/>
      <c r="C39" s="171"/>
      <c r="D39" s="171"/>
      <c r="E39" s="172">
        <v>43.72</v>
      </c>
      <c r="F39" s="172"/>
      <c r="G39" s="173">
        <v>43.84</v>
      </c>
      <c r="H39" s="174" t="s">
        <v>12</v>
      </c>
      <c r="I39" s="175"/>
    </row>
    <row r="40" spans="1:9" ht="7.5" customHeight="1">
      <c r="A40" s="171" t="s">
        <v>130</v>
      </c>
      <c r="B40" s="171"/>
      <c r="C40" s="171"/>
      <c r="D40" s="171"/>
      <c r="E40" s="172">
        <v>25.25</v>
      </c>
      <c r="F40" s="172"/>
      <c r="G40" s="173">
        <v>26.26</v>
      </c>
      <c r="H40" s="174" t="s">
        <v>12</v>
      </c>
      <c r="I40" s="175"/>
    </row>
    <row r="41" spans="1:9" ht="7.5" customHeight="1">
      <c r="A41" s="171" t="s">
        <v>131</v>
      </c>
      <c r="B41" s="171"/>
      <c r="C41" s="171"/>
      <c r="D41" s="171"/>
      <c r="E41" s="172">
        <v>23.1</v>
      </c>
      <c r="F41" s="172"/>
      <c r="G41" s="173">
        <v>23.15</v>
      </c>
      <c r="H41" s="174" t="s">
        <v>12</v>
      </c>
      <c r="I41" s="175"/>
    </row>
    <row r="42" spans="1:9" ht="7.5" customHeight="1">
      <c r="A42" s="171" t="s">
        <v>132</v>
      </c>
      <c r="B42" s="171"/>
      <c r="C42" s="171"/>
      <c r="D42" s="171"/>
      <c r="E42" s="172">
        <v>43.72</v>
      </c>
      <c r="F42" s="172"/>
      <c r="G42" s="173">
        <v>43.75</v>
      </c>
      <c r="H42" s="174" t="s">
        <v>12</v>
      </c>
      <c r="I42" s="175"/>
    </row>
    <row r="43" spans="1:9" ht="7.5" customHeight="1">
      <c r="A43" s="171" t="s">
        <v>133</v>
      </c>
      <c r="B43" s="171"/>
      <c r="C43" s="171"/>
      <c r="D43" s="171"/>
      <c r="E43" s="172">
        <v>20</v>
      </c>
      <c r="F43" s="172"/>
      <c r="G43" s="173">
        <v>20.63</v>
      </c>
      <c r="H43" s="174" t="s">
        <v>12</v>
      </c>
      <c r="I43" s="175"/>
    </row>
    <row r="44" spans="1:9" ht="7.5" customHeight="1">
      <c r="A44" s="171" t="s">
        <v>134</v>
      </c>
      <c r="B44" s="171"/>
      <c r="C44" s="171"/>
      <c r="D44" s="171"/>
      <c r="E44" s="172">
        <v>21.15</v>
      </c>
      <c r="F44" s="172"/>
      <c r="G44" s="173">
        <v>21.5</v>
      </c>
      <c r="H44" s="174" t="s">
        <v>12</v>
      </c>
      <c r="I44" s="175"/>
    </row>
    <row r="45" spans="1:9" ht="7.5" customHeight="1">
      <c r="A45" s="171" t="s">
        <v>135</v>
      </c>
      <c r="B45" s="171"/>
      <c r="C45" s="171"/>
      <c r="D45" s="171"/>
      <c r="E45" s="172">
        <v>21.15</v>
      </c>
      <c r="F45" s="172"/>
      <c r="G45" s="173">
        <v>21.5</v>
      </c>
      <c r="H45" s="174" t="s">
        <v>12</v>
      </c>
      <c r="I45" s="175"/>
    </row>
    <row r="46" spans="1:8" ht="20.25" customHeight="1">
      <c r="A46" s="176" t="s">
        <v>136</v>
      </c>
      <c r="B46" s="176"/>
      <c r="C46" s="176"/>
      <c r="D46" s="176"/>
      <c r="E46" s="176"/>
      <c r="F46" s="176"/>
      <c r="G46" s="176"/>
      <c r="H46" s="176"/>
    </row>
    <row r="47" spans="1:10" ht="33.75" customHeight="1">
      <c r="A47" s="177" t="s">
        <v>137</v>
      </c>
      <c r="B47" s="177"/>
      <c r="C47" s="177"/>
      <c r="D47" s="177"/>
      <c r="E47" s="178">
        <v>38</v>
      </c>
      <c r="F47" s="179">
        <v>39</v>
      </c>
      <c r="G47" s="180">
        <v>43</v>
      </c>
      <c r="H47" s="181" t="s">
        <v>12</v>
      </c>
      <c r="I47" s="182"/>
      <c r="J47" s="183"/>
    </row>
    <row r="48" spans="1:10" ht="31.5" customHeight="1">
      <c r="A48" s="184" t="s">
        <v>138</v>
      </c>
      <c r="B48" s="184"/>
      <c r="C48" s="184"/>
      <c r="D48" s="184"/>
      <c r="E48" s="97">
        <v>41</v>
      </c>
      <c r="F48" s="185">
        <v>42</v>
      </c>
      <c r="G48" s="186">
        <v>44.5</v>
      </c>
      <c r="H48" s="88" t="s">
        <v>12</v>
      </c>
      <c r="I48" s="182"/>
      <c r="J48" s="183"/>
    </row>
    <row r="49" spans="1:10" ht="29.25" customHeight="1">
      <c r="A49" s="187" t="s">
        <v>139</v>
      </c>
      <c r="B49" s="187"/>
      <c r="C49" s="187"/>
      <c r="D49" s="187"/>
      <c r="E49" s="178">
        <v>30</v>
      </c>
      <c r="F49" s="179">
        <v>32</v>
      </c>
      <c r="G49" s="180">
        <v>34.5</v>
      </c>
      <c r="H49" s="181" t="s">
        <v>12</v>
      </c>
      <c r="I49" s="182"/>
      <c r="J49" s="183"/>
    </row>
    <row r="50" spans="1:10" ht="33.75" customHeight="1">
      <c r="A50" s="188" t="s">
        <v>140</v>
      </c>
      <c r="B50" s="188"/>
      <c r="C50" s="188"/>
      <c r="D50" s="188"/>
      <c r="E50" s="189">
        <v>43</v>
      </c>
      <c r="F50" s="190">
        <v>43.5</v>
      </c>
      <c r="G50" s="180">
        <v>44.5</v>
      </c>
      <c r="H50" s="181" t="s">
        <v>12</v>
      </c>
      <c r="I50" s="182"/>
      <c r="J50" s="191"/>
    </row>
    <row r="51" spans="1:8" ht="15.75" customHeight="1">
      <c r="A51" s="192" t="s">
        <v>141</v>
      </c>
      <c r="B51" s="192"/>
      <c r="C51" s="192"/>
      <c r="D51" s="192"/>
      <c r="E51" s="193">
        <v>43</v>
      </c>
      <c r="F51" s="193"/>
      <c r="G51" s="193">
        <v>42.5</v>
      </c>
      <c r="H51" s="88" t="s">
        <v>12</v>
      </c>
    </row>
    <row r="52" spans="1:8" ht="15.75" customHeight="1">
      <c r="A52" s="192" t="s">
        <v>141</v>
      </c>
      <c r="B52" s="192"/>
      <c r="C52" s="192"/>
      <c r="D52" s="192"/>
      <c r="E52" s="193">
        <v>43</v>
      </c>
      <c r="F52" s="193"/>
      <c r="G52" s="193">
        <v>42.5</v>
      </c>
      <c r="H52" s="88" t="s">
        <v>12</v>
      </c>
    </row>
    <row r="53" spans="1:8" ht="15.75" customHeight="1">
      <c r="A53" s="192" t="s">
        <v>142</v>
      </c>
      <c r="B53" s="192"/>
      <c r="C53" s="192"/>
      <c r="D53" s="192"/>
      <c r="E53" s="193">
        <v>44.5</v>
      </c>
      <c r="F53" s="193"/>
      <c r="G53" s="193">
        <v>44</v>
      </c>
      <c r="H53" s="88" t="s">
        <v>12</v>
      </c>
    </row>
    <row r="54" spans="1:8" ht="21" customHeight="1">
      <c r="A54" s="194" t="s">
        <v>143</v>
      </c>
      <c r="B54" s="194"/>
      <c r="C54" s="194"/>
      <c r="D54" s="194"/>
      <c r="E54" s="194"/>
      <c r="F54" s="194"/>
      <c r="G54" s="194"/>
      <c r="H54" s="194"/>
    </row>
    <row r="55" spans="1:8" ht="10.5" customHeight="1">
      <c r="A55" s="195" t="s">
        <v>144</v>
      </c>
      <c r="B55" s="195"/>
      <c r="C55" s="195"/>
      <c r="D55" s="195"/>
      <c r="E55" s="196">
        <v>28.5</v>
      </c>
      <c r="F55" s="196"/>
      <c r="G55" s="196">
        <v>29.5</v>
      </c>
      <c r="H55" s="197" t="s">
        <v>12</v>
      </c>
    </row>
    <row r="56" spans="1:8" ht="10.5" customHeight="1">
      <c r="A56" s="195" t="s">
        <v>145</v>
      </c>
      <c r="B56" s="195"/>
      <c r="C56" s="195"/>
      <c r="D56" s="195"/>
      <c r="E56" s="196">
        <v>28.5</v>
      </c>
      <c r="F56" s="196"/>
      <c r="G56" s="196">
        <v>29.5</v>
      </c>
      <c r="H56" s="197" t="s">
        <v>12</v>
      </c>
    </row>
    <row r="57" spans="1:8" ht="10.5" customHeight="1">
      <c r="A57" s="195" t="s">
        <v>146</v>
      </c>
      <c r="B57" s="195"/>
      <c r="C57" s="195"/>
      <c r="D57" s="195"/>
      <c r="E57" s="196">
        <v>28.5</v>
      </c>
      <c r="F57" s="196"/>
      <c r="G57" s="196">
        <v>29.5</v>
      </c>
      <c r="H57" s="197" t="s">
        <v>12</v>
      </c>
    </row>
    <row r="58" spans="1:8" ht="10.5" customHeight="1">
      <c r="A58" s="195" t="s">
        <v>147</v>
      </c>
      <c r="B58" s="195"/>
      <c r="C58" s="195"/>
      <c r="D58" s="195"/>
      <c r="E58" s="196">
        <v>28.5</v>
      </c>
      <c r="F58" s="196"/>
      <c r="G58" s="196">
        <v>29.5</v>
      </c>
      <c r="H58" s="197" t="s">
        <v>12</v>
      </c>
    </row>
    <row r="59" spans="1:8" ht="10.5" customHeight="1">
      <c r="A59" s="195" t="s">
        <v>148</v>
      </c>
      <c r="B59" s="195"/>
      <c r="C59" s="195"/>
      <c r="D59" s="195"/>
      <c r="E59" s="196">
        <v>28.5</v>
      </c>
      <c r="F59" s="196"/>
      <c r="G59" s="196">
        <v>29.5</v>
      </c>
      <c r="H59" s="197" t="s">
        <v>12</v>
      </c>
    </row>
    <row r="60" spans="1:8" ht="10.5" customHeight="1">
      <c r="A60" s="195" t="s">
        <v>149</v>
      </c>
      <c r="B60" s="195"/>
      <c r="C60" s="195"/>
      <c r="D60" s="195"/>
      <c r="E60" s="196">
        <v>28.5</v>
      </c>
      <c r="F60" s="196"/>
      <c r="G60" s="196">
        <v>29.5</v>
      </c>
      <c r="H60" s="197" t="s">
        <v>12</v>
      </c>
    </row>
    <row r="62" spans="1:8" ht="12.75" customHeight="1">
      <c r="A62" s="107" t="s">
        <v>65</v>
      </c>
      <c r="B62" s="107"/>
      <c r="C62" s="107"/>
      <c r="D62" s="107"/>
      <c r="E62" s="198"/>
      <c r="F62" s="198"/>
      <c r="G62" s="198"/>
      <c r="H62" s="198"/>
    </row>
    <row r="64" ht="12.75">
      <c r="A64" s="109"/>
    </row>
    <row r="68" spans="1:10" ht="12.75">
      <c r="A68" s="199" t="s">
        <v>69</v>
      </c>
      <c r="B68" s="114"/>
      <c r="C68" s="114"/>
      <c r="D68" s="114"/>
      <c r="E68" s="114"/>
      <c r="F68" s="114"/>
      <c r="G68" s="114"/>
      <c r="H68" s="114"/>
      <c r="I68" s="182"/>
      <c r="J68" s="182"/>
    </row>
    <row r="69" spans="1:10" ht="12.75">
      <c r="A69" s="115" t="s">
        <v>70</v>
      </c>
      <c r="B69" s="114"/>
      <c r="C69" s="114"/>
      <c r="D69" s="114"/>
      <c r="E69" s="114"/>
      <c r="F69" s="114"/>
      <c r="G69" s="114"/>
      <c r="H69" s="114"/>
      <c r="I69" s="117"/>
      <c r="J69" s="117"/>
    </row>
    <row r="70" spans="1:10" ht="12.75">
      <c r="A70" s="118" t="s">
        <v>71</v>
      </c>
      <c r="B70" s="114"/>
      <c r="C70" s="114"/>
      <c r="D70" s="114"/>
      <c r="E70" s="114"/>
      <c r="F70" s="114"/>
      <c r="G70" s="114"/>
      <c r="H70" s="114"/>
      <c r="I70" s="119"/>
      <c r="J70" s="119"/>
    </row>
    <row r="71" spans="1:10" ht="12.75">
      <c r="A71" s="115" t="s">
        <v>72</v>
      </c>
      <c r="B71" s="114"/>
      <c r="C71" s="114"/>
      <c r="D71" s="114"/>
      <c r="E71" s="114"/>
      <c r="F71" s="114"/>
      <c r="G71" s="114"/>
      <c r="H71" s="114"/>
      <c r="I71" s="119"/>
      <c r="J71" s="119"/>
    </row>
    <row r="72" spans="1:10" ht="12.75">
      <c r="A72" s="115"/>
      <c r="B72" s="114"/>
      <c r="C72" s="114"/>
      <c r="D72" s="114"/>
      <c r="E72" s="114"/>
      <c r="F72" s="114"/>
      <c r="G72" s="114"/>
      <c r="H72" s="114"/>
      <c r="I72" s="120"/>
      <c r="J72" s="120"/>
    </row>
    <row r="73" spans="1:10" ht="12.75">
      <c r="A73" s="115" t="s">
        <v>73</v>
      </c>
      <c r="B73" s="114"/>
      <c r="C73" s="114"/>
      <c r="D73" s="114"/>
      <c r="E73" s="114"/>
      <c r="F73" s="114"/>
      <c r="G73" s="114" t="s">
        <v>74</v>
      </c>
      <c r="H73" s="114"/>
      <c r="I73" s="120"/>
      <c r="J73" s="120"/>
    </row>
    <row r="74" spans="1:10" ht="12.75">
      <c r="A74" s="115"/>
      <c r="B74" s="114"/>
      <c r="C74" s="114"/>
      <c r="D74" s="114"/>
      <c r="E74" s="114"/>
      <c r="F74" s="114"/>
      <c r="G74" s="114"/>
      <c r="H74" s="114"/>
      <c r="I74" s="182"/>
      <c r="J74" s="182"/>
    </row>
    <row r="75" spans="1:10" ht="12.75" customHeight="1">
      <c r="A75" s="121" t="s">
        <v>75</v>
      </c>
      <c r="B75" s="121"/>
      <c r="C75" s="121"/>
      <c r="D75" s="121"/>
      <c r="E75" s="121"/>
      <c r="F75" s="121"/>
      <c r="G75" s="121"/>
      <c r="H75" s="121"/>
      <c r="I75" s="121"/>
      <c r="J75" s="122"/>
    </row>
    <row r="76" spans="1:10" ht="12.75">
      <c r="A76" s="115" t="s">
        <v>76</v>
      </c>
      <c r="B76" s="114"/>
      <c r="C76" s="114"/>
      <c r="D76" s="114"/>
      <c r="E76" s="114"/>
      <c r="F76" s="114"/>
      <c r="G76" s="114"/>
      <c r="H76" s="114"/>
      <c r="I76" s="123"/>
      <c r="J76" s="123"/>
    </row>
    <row r="77" spans="1:10" ht="12.75">
      <c r="A77" s="115" t="s">
        <v>77</v>
      </c>
      <c r="B77" s="114"/>
      <c r="C77" s="114"/>
      <c r="D77" s="114"/>
      <c r="E77" s="114"/>
      <c r="F77" s="114"/>
      <c r="G77" s="114"/>
      <c r="H77" s="114"/>
      <c r="I77" s="124"/>
      <c r="J77" s="124"/>
    </row>
    <row r="78" spans="1:10" ht="12.75" customHeight="1">
      <c r="A78" s="125" t="s">
        <v>78</v>
      </c>
      <c r="B78" s="125"/>
      <c r="C78" s="125"/>
      <c r="D78" s="125"/>
      <c r="E78" s="125"/>
      <c r="F78" s="125"/>
      <c r="G78" s="125"/>
      <c r="H78" s="114"/>
      <c r="I78" s="126"/>
      <c r="J78" s="127"/>
    </row>
    <row r="79" spans="1:10" ht="12.75">
      <c r="A79" t="s">
        <v>79</v>
      </c>
      <c r="B79" s="114"/>
      <c r="C79" s="114"/>
      <c r="D79" s="114"/>
      <c r="E79" s="114"/>
      <c r="F79" s="114"/>
      <c r="G79" s="114"/>
      <c r="H79" s="114"/>
      <c r="I79" s="126"/>
      <c r="J79" s="127"/>
    </row>
    <row r="80" spans="1:10" ht="12.75">
      <c r="A80" s="128" t="s">
        <v>150</v>
      </c>
      <c r="B80" s="114"/>
      <c r="C80" s="114"/>
      <c r="D80" s="114"/>
      <c r="E80" s="114"/>
      <c r="F80" s="114"/>
      <c r="G80" s="114"/>
      <c r="H80" s="114"/>
      <c r="I80" s="126"/>
      <c r="J80" s="127"/>
    </row>
    <row r="81" spans="1:10" ht="12.75">
      <c r="A81" s="129"/>
      <c r="B81" s="114"/>
      <c r="C81" s="114"/>
      <c r="D81" s="114"/>
      <c r="E81" s="114"/>
      <c r="F81" s="114"/>
      <c r="G81" s="114"/>
      <c r="H81" s="114"/>
      <c r="I81" s="126"/>
      <c r="J81" s="127"/>
    </row>
    <row r="82" spans="1:10" ht="12.75" customHeight="1">
      <c r="A82" s="130" t="s">
        <v>81</v>
      </c>
      <c r="B82" s="130"/>
      <c r="C82" s="130"/>
      <c r="D82" s="130"/>
      <c r="E82" s="130"/>
      <c r="F82" s="130"/>
      <c r="G82" s="130"/>
      <c r="H82" s="114"/>
      <c r="I82" s="126"/>
      <c r="J82" s="127"/>
    </row>
    <row r="83" spans="1:10" ht="12.75">
      <c r="A83" t="s">
        <v>82</v>
      </c>
      <c r="B83" s="114"/>
      <c r="C83" s="114"/>
      <c r="D83" s="114"/>
      <c r="E83" s="114"/>
      <c r="F83" s="114"/>
      <c r="G83" s="114"/>
      <c r="H83" s="114"/>
      <c r="I83" s="126"/>
      <c r="J83" s="127"/>
    </row>
    <row r="84" spans="1:10" ht="12.75">
      <c r="A84" t="s">
        <v>83</v>
      </c>
      <c r="B84" s="114"/>
      <c r="C84" s="114"/>
      <c r="D84" s="114"/>
      <c r="E84" s="114"/>
      <c r="F84" s="114"/>
      <c r="G84" s="114"/>
      <c r="H84" s="114"/>
      <c r="I84" s="126"/>
      <c r="J84" s="127"/>
    </row>
    <row r="85" spans="1:10" ht="12.75">
      <c r="A85" t="s">
        <v>84</v>
      </c>
      <c r="B85" s="114"/>
      <c r="C85" s="114"/>
      <c r="D85" s="114"/>
      <c r="E85" s="114"/>
      <c r="F85" s="114"/>
      <c r="G85" s="114"/>
      <c r="H85" s="114"/>
      <c r="I85" s="126"/>
      <c r="J85" s="127"/>
    </row>
    <row r="86" spans="1:10" ht="12.75" customHeight="1">
      <c r="A86" s="125" t="s">
        <v>85</v>
      </c>
      <c r="B86" s="125"/>
      <c r="C86" s="125"/>
      <c r="D86" s="125"/>
      <c r="E86" s="125"/>
      <c r="F86" s="125"/>
      <c r="G86" s="125"/>
      <c r="H86" s="114"/>
      <c r="I86" s="126"/>
      <c r="J86" s="127"/>
    </row>
    <row r="87" spans="1:10" ht="12.75">
      <c r="A87" t="s">
        <v>151</v>
      </c>
      <c r="B87" s="114"/>
      <c r="C87" s="114"/>
      <c r="D87" s="114"/>
      <c r="E87" s="114"/>
      <c r="F87" s="114"/>
      <c r="G87" s="114"/>
      <c r="H87" s="114"/>
      <c r="I87" s="126"/>
      <c r="J87" s="127"/>
    </row>
    <row r="88" spans="1:10" ht="12.75">
      <c r="A88" t="s">
        <v>86</v>
      </c>
      <c r="B88" s="114"/>
      <c r="C88" s="114"/>
      <c r="D88" s="114"/>
      <c r="E88" s="114"/>
      <c r="F88" s="114"/>
      <c r="G88" s="114"/>
      <c r="H88" s="114"/>
      <c r="I88" s="126"/>
      <c r="J88" s="127"/>
    </row>
    <row r="89" spans="1:11" ht="12.75">
      <c r="A89" s="131" t="s">
        <v>87</v>
      </c>
      <c r="B89" s="131"/>
      <c r="C89" s="131"/>
      <c r="D89" s="131"/>
      <c r="E89" s="131"/>
      <c r="F89" s="131"/>
      <c r="G89" s="131"/>
      <c r="H89" s="131"/>
      <c r="I89" s="131"/>
      <c r="J89" s="131"/>
      <c r="K89" s="131"/>
    </row>
    <row r="90" spans="1:10" ht="12.75">
      <c r="A90" s="200" t="s">
        <v>88</v>
      </c>
      <c r="B90" s="114"/>
      <c r="C90" s="114"/>
      <c r="D90" s="114"/>
      <c r="E90" s="114"/>
      <c r="F90" s="114"/>
      <c r="G90" s="114"/>
      <c r="H90" s="114"/>
      <c r="I90" s="126"/>
      <c r="J90" s="127"/>
    </row>
    <row r="91" spans="1:10" ht="12.75">
      <c r="A91" t="s">
        <v>89</v>
      </c>
      <c r="B91" s="114"/>
      <c r="C91" s="114"/>
      <c r="D91" s="114"/>
      <c r="E91" s="114"/>
      <c r="F91" s="114"/>
      <c r="G91" s="114"/>
      <c r="H91" s="114"/>
      <c r="I91" s="126"/>
      <c r="J91" s="127"/>
    </row>
    <row r="92" spans="1:10" ht="12.75">
      <c r="A92" t="s">
        <v>90</v>
      </c>
      <c r="B92" s="114"/>
      <c r="C92" s="114"/>
      <c r="D92" s="114"/>
      <c r="E92" s="114"/>
      <c r="F92" s="114"/>
      <c r="G92" s="114"/>
      <c r="H92" s="114"/>
      <c r="I92" s="126"/>
      <c r="J92" s="127"/>
    </row>
    <row r="93" spans="1:10" ht="12.75">
      <c r="A93" t="s">
        <v>91</v>
      </c>
      <c r="B93" s="114"/>
      <c r="C93" s="114"/>
      <c r="D93" s="114"/>
      <c r="E93" s="114"/>
      <c r="F93" s="114"/>
      <c r="G93" s="114"/>
      <c r="H93" s="114"/>
      <c r="I93" s="126"/>
      <c r="J93" s="127"/>
    </row>
    <row r="94" spans="1:10" ht="12.75">
      <c r="A94" t="s">
        <v>92</v>
      </c>
      <c r="B94" s="114"/>
      <c r="C94" s="114"/>
      <c r="D94" s="114"/>
      <c r="E94" s="114"/>
      <c r="F94" s="114"/>
      <c r="G94" s="114"/>
      <c r="H94" s="114"/>
      <c r="I94" s="126"/>
      <c r="J94" s="127"/>
    </row>
    <row r="95" spans="1:10" ht="12.75">
      <c r="A95" t="s">
        <v>93</v>
      </c>
      <c r="B95" s="114"/>
      <c r="C95" s="114"/>
      <c r="D95" s="114"/>
      <c r="E95" s="114"/>
      <c r="F95" s="114"/>
      <c r="G95" s="114"/>
      <c r="H95" s="114"/>
      <c r="I95" s="126"/>
      <c r="J95" s="127"/>
    </row>
    <row r="96" spans="1:10" ht="12.75">
      <c r="A96" t="s">
        <v>94</v>
      </c>
      <c r="B96" s="114"/>
      <c r="C96" s="114"/>
      <c r="D96" s="114"/>
      <c r="E96" s="114"/>
      <c r="F96" s="114"/>
      <c r="G96" s="114"/>
      <c r="H96" s="114"/>
      <c r="I96" s="126"/>
      <c r="J96" s="127"/>
    </row>
  </sheetData>
  <sheetProtection selectLockedCells="1" selectUnlockedCells="1"/>
  <mergeCells count="48">
    <mergeCell ref="A2:A3"/>
    <mergeCell ref="A4:H4"/>
    <mergeCell ref="A5:H5"/>
    <mergeCell ref="A6:H6"/>
    <mergeCell ref="A7:B8"/>
    <mergeCell ref="E7:G7"/>
    <mergeCell ref="A25:H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H46"/>
    <mergeCell ref="A47:B47"/>
    <mergeCell ref="A48:B48"/>
    <mergeCell ref="A49:B49"/>
    <mergeCell ref="A50:B50"/>
    <mergeCell ref="A51:B51"/>
    <mergeCell ref="A52:B52"/>
    <mergeCell ref="A53:B53"/>
    <mergeCell ref="A54:H54"/>
    <mergeCell ref="A55:B55"/>
    <mergeCell ref="A56:B56"/>
    <mergeCell ref="A57:B57"/>
    <mergeCell ref="A58:B58"/>
    <mergeCell ref="A59:B59"/>
    <mergeCell ref="A60:B60"/>
    <mergeCell ref="A62:B62"/>
    <mergeCell ref="A75:I75"/>
    <mergeCell ref="A78:G78"/>
    <mergeCell ref="A82:G82"/>
    <mergeCell ref="A86:G86"/>
    <mergeCell ref="A89:K89"/>
  </mergeCells>
  <printOptions/>
  <pageMargins left="0.5041666666666667" right="0.5756944444444444" top="0.5159722222222223" bottom="0.5611111111111111" header="0.5118055555555555" footer="0.5118055555555555"/>
  <pageSetup fitToHeight="1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2013-05-22T06:56:16Z</cp:lastPrinted>
  <dcterms:created xsi:type="dcterms:W3CDTF">2012-09-06T08:51:30Z</dcterms:created>
  <dcterms:modified xsi:type="dcterms:W3CDTF">2013-07-11T10:19:11Z</dcterms:modified>
  <cp:category/>
  <cp:version/>
  <cp:contentType/>
  <cp:contentStatus/>
  <cp:revision>74</cp:revision>
</cp:coreProperties>
</file>